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R:\V\STV\_ALL\ÖFFENTLICHKEITSARBEIT\Internetauftritt (aok.de, GPP, KIWi)_Frank\Gesundheitspartnerportal\Redaktionelles\2022\P_HKP\"/>
    </mc:Choice>
  </mc:AlternateContent>
  <bookViews>
    <workbookView xWindow="0" yWindow="0" windowWidth="21600" windowHeight="9135" tabRatio="783"/>
  </bookViews>
  <sheets>
    <sheet name="Allgemeine Angaben" sheetId="1" r:id="rId1"/>
    <sheet name="Vereinbarung" sheetId="6" r:id="rId2"/>
    <sheet name="Erläuterungen" sheetId="10" r:id="rId3"/>
    <sheet name="KAT" sheetId="9" state="hidden" r:id="rId4"/>
  </sheets>
  <definedNames>
    <definedName name="divisor">#REF!</definedName>
    <definedName name="_xlnm.Print_Area" localSheetId="0">'Allgemeine Angaben'!$A$1:$N$67</definedName>
    <definedName name="_xlnm.Print_Area" localSheetId="1">Vereinbarung!$A$1:$N$74</definedName>
    <definedName name="eeadivisor">#REF!</definedName>
    <definedName name="gehe_weiter_zu_Forderung" localSheetId="1">'Allgemeine Angaben'!$D$66</definedName>
    <definedName name="gehe_weiter_zu_Vereinbarung">'Allgemeine Angaben'!$D$66</definedName>
    <definedName name="OLE_LINK1" localSheetId="2">Erläuterungen!$A$1</definedName>
    <definedName name="pnk">#REF!</definedName>
    <definedName name="risiko">#REF!</definedName>
  </definedNames>
  <calcPr calcId="162913"/>
</workbook>
</file>

<file path=xl/calcChain.xml><?xml version="1.0" encoding="utf-8"?>
<calcChain xmlns="http://schemas.openxmlformats.org/spreadsheetml/2006/main">
  <c r="D4" i="6" l="1"/>
  <c r="D6" i="1" l="1"/>
  <c r="K51" i="1" s="1"/>
  <c r="I10" i="6"/>
  <c r="I9" i="6"/>
  <c r="I8" i="6"/>
  <c r="C11" i="6"/>
  <c r="C10" i="6"/>
  <c r="C9" i="6"/>
  <c r="C8" i="6"/>
  <c r="F6" i="1"/>
  <c r="D9" i="1"/>
  <c r="D25" i="9" l="1"/>
  <c r="E25" i="9" s="1"/>
  <c r="D23" i="9"/>
  <c r="E23" i="9" s="1"/>
  <c r="K49" i="1"/>
  <c r="D24" i="9"/>
  <c r="G24" i="9" s="1"/>
  <c r="D22" i="9"/>
  <c r="E22" i="9" s="1"/>
  <c r="D26" i="9"/>
  <c r="E26" i="9" s="1"/>
  <c r="G25" i="9" l="1"/>
  <c r="G26" i="9"/>
  <c r="G22" i="9"/>
  <c r="E24" i="9"/>
  <c r="F26" i="9" s="1"/>
  <c r="F18" i="6" s="1"/>
</calcChain>
</file>

<file path=xl/comments1.xml><?xml version="1.0" encoding="utf-8"?>
<comments xmlns="http://schemas.openxmlformats.org/spreadsheetml/2006/main">
  <authors>
    <author>Bischoff, Kathrin</author>
  </authors>
  <commentList>
    <comment ref="C21" authorId="0" shapeId="0">
      <text>
        <r>
          <rPr>
            <b/>
            <sz val="9"/>
            <color indexed="81"/>
            <rFont val="Segoe UI"/>
            <family val="2"/>
          </rPr>
          <t>Bischoff, Kathrin:</t>
        </r>
        <r>
          <rPr>
            <sz val="9"/>
            <color indexed="81"/>
            <rFont val="Segoe UI"/>
            <family val="2"/>
          </rPr>
          <t xml:space="preserve">
Liebe Ines hier kannst du die jeweiligen BT je KJ einfügen</t>
        </r>
      </text>
    </comment>
  </commentList>
</comments>
</file>

<file path=xl/sharedStrings.xml><?xml version="1.0" encoding="utf-8"?>
<sst xmlns="http://schemas.openxmlformats.org/spreadsheetml/2006/main" count="163" uniqueCount="140">
  <si>
    <t>Allgemeine Angaben</t>
  </si>
  <si>
    <t>Art der Einrichtung:</t>
  </si>
  <si>
    <t>Wohnpflegeheim</t>
  </si>
  <si>
    <t>Institutionskennzeichen:</t>
  </si>
  <si>
    <t>Allgemeine Angaben zur Pflegeeinrichtung und zum Träger</t>
  </si>
  <si>
    <t>Name der Einrichtung</t>
  </si>
  <si>
    <t>Straße</t>
  </si>
  <si>
    <t>PLZ, Ort</t>
  </si>
  <si>
    <t>Telefon</t>
  </si>
  <si>
    <t>Fax</t>
  </si>
  <si>
    <t>E-Mail</t>
  </si>
  <si>
    <t>PDL</t>
  </si>
  <si>
    <t>In Trägerschaft von:</t>
  </si>
  <si>
    <t>Name des Trägers</t>
  </si>
  <si>
    <t>Zugehörigkeit zu einer Vereinigung von Trägern von stationären Pflegeeinrichtungen im Land</t>
  </si>
  <si>
    <t>Wenn ja, welche?</t>
  </si>
  <si>
    <t>Hiermit erteilen wir o.g. Vereinigung Verhandlungsmandat</t>
  </si>
  <si>
    <t>Platzzahl der Pflegeeinrichtung entsprechend des Versorgungsvertrages:</t>
  </si>
  <si>
    <t>jährliche Öffnungstage:</t>
  </si>
  <si>
    <t>Wachkoma</t>
  </si>
  <si>
    <t>Die Richtigkeit der in der Aufforderung enthaltenen Angaben wird bestätigt:</t>
  </si>
  <si>
    <t>Tage/Monat</t>
  </si>
  <si>
    <t>Einrichtungsart</t>
  </si>
  <si>
    <t>Kreuz</t>
  </si>
  <si>
    <t>Öffnungstage</t>
  </si>
  <si>
    <t>Auslastung</t>
  </si>
  <si>
    <t>Ja/Nein</t>
  </si>
  <si>
    <t xml:space="preserve">vollstationäre Pflege </t>
  </si>
  <si>
    <t>x</t>
  </si>
  <si>
    <t>ja</t>
  </si>
  <si>
    <t>4. Generation</t>
  </si>
  <si>
    <t>nein</t>
  </si>
  <si>
    <t>Pflegeeinrichtung:</t>
  </si>
  <si>
    <t>Einrichtungsleitung</t>
  </si>
  <si>
    <t>Web-Adresse</t>
  </si>
  <si>
    <t>kalkulatorischer Auslastungsgrad:</t>
  </si>
  <si>
    <t>Ansprechpartner/ Funktion</t>
  </si>
  <si>
    <t>"GfB"</t>
  </si>
  <si>
    <t>AN-Typ</t>
  </si>
  <si>
    <t>Name</t>
  </si>
  <si>
    <t>PLZ Ort</t>
  </si>
  <si>
    <t>IK</t>
  </si>
  <si>
    <t xml:space="preserve">bis </t>
  </si>
  <si>
    <t>EUR/Tag</t>
  </si>
  <si>
    <t>zur Finanzierung der Umlagebeträge gemäß § 26 PflBG.</t>
  </si>
  <si>
    <t>Datum</t>
  </si>
  <si>
    <t>Rechtsverbindliche Unterschrift und Stempel</t>
  </si>
  <si>
    <t>AOK PLUS</t>
  </si>
  <si>
    <t>IKK classic</t>
  </si>
  <si>
    <t>Für den Einrichtungsträger:</t>
  </si>
  <si>
    <t xml:space="preserve">Unterschrift </t>
  </si>
  <si>
    <t>Für die Kostenträger:</t>
  </si>
  <si>
    <t xml:space="preserve">Verband der Ersatzkassen e. V. (vdek), Landesvertretung Sachsen </t>
  </si>
  <si>
    <t xml:space="preserve">KNAPPSCHAFT, Regionaldirektion Chemnitz </t>
  </si>
  <si>
    <t xml:space="preserve">SVLFG als Landwirtschaftliche Pflegekasse </t>
  </si>
  <si>
    <t>Kommunaler Sozialverband Sachsen</t>
  </si>
  <si>
    <t>vollstationär:</t>
  </si>
  <si>
    <t>Gesamtbetrag Umlage (Seite 1 L49)</t>
  </si>
  <si>
    <t>Kurzzeitpflege: analog vollstationär</t>
  </si>
  <si>
    <t>teilstationär:</t>
  </si>
  <si>
    <t>365 offen</t>
  </si>
  <si>
    <t>312 offen</t>
  </si>
  <si>
    <t>250 offen</t>
  </si>
  <si>
    <t>Platzzahl (Seite 1 L43)*260*Auslastungsgrad (Seite 1 L47)</t>
  </si>
  <si>
    <t xml:space="preserve">Aufforderung zu einer Vereinbarung 
zur Berücksichtigung der Umlagebeträge nach § 26 Pflegeberufegesetz (PflBG)
 in der Vergütung der allgemeinen Pflegeleistungen gemäß § 84 Abs. 1 SGB XI     </t>
  </si>
  <si>
    <t>Platzzahl (Seite 1 L43)*304*Auslastungsgrad (Seite 1 L47)</t>
  </si>
  <si>
    <t>Platzzahl (Seite 1 L43)*208*Auslastungsgrad (Seite 1 L47)</t>
  </si>
  <si>
    <t>bi/Tab Beförderung entfernt</t>
  </si>
  <si>
    <t>bi/Dropdown-Liste für Zelle D4 in Tab4 um teilstationäre Pflege, Kurzzeitpflege ergänzt</t>
  </si>
  <si>
    <t>teilstationäre Pflege</t>
  </si>
  <si>
    <t>Kurzzeitpflege</t>
  </si>
  <si>
    <t>bi/Dropdown-Liste ergänzt in Zelle A6:A7 teilstationäre Pflege, Kurzzeitpflege</t>
  </si>
  <si>
    <t>bi/Zelle L44 Dropdown eingefügt - Auswahl " 365, 312,250, leer" Tage</t>
  </si>
  <si>
    <t>bi/für Auslastung kein Dropdown</t>
  </si>
  <si>
    <t>bi/ K45 PlausiFeld eingefügt, Abgleich Öffnungstage mit Einrichtungsart - analog alter Antragsversion</t>
  </si>
  <si>
    <t xml:space="preserve"> =WENN(L44&lt;&gt;0;WENN(UND(D5="tst";L44=250);"";(WENN(UND(D5="tst";L44=312);"";WENN(L44=365;"";"Öffnungstage nicht plausibel zur Einrichtungsart"))));"")</t>
  </si>
  <si>
    <t>bi/K47 PlausiFeld eingefügt, Abgleich Auslastunggrad zu Einrichtungstyp - analog alter Antragsversion</t>
  </si>
  <si>
    <t>bi/Übernahme der Inhalte in Zelle H5:H7 aus Tab Allgemeine Angaben Zelle D23, D25;D27</t>
  </si>
  <si>
    <t>bi/Übernahme der Inhalte in Zelle B5:B8 aus Tab Allgemeine Angaben Zelle D9;D11;D13; L4</t>
  </si>
  <si>
    <t>gehe weiter zu Vereinbarung</t>
  </si>
  <si>
    <t>bi/Name Hyperlink in Zelle D59 neu benannt "gehe weiter zu Vereinbarung"</t>
  </si>
  <si>
    <t>bi/Berechnungstabellen für Belegungsmonate und VK-Berechnung Pflege gelöscht</t>
  </si>
  <si>
    <t>vollstationär</t>
  </si>
  <si>
    <t>teilstationär</t>
  </si>
  <si>
    <t>Berech-nungstage (BT)</t>
  </si>
  <si>
    <t>Zw.Ergebn. BT 2020</t>
  </si>
  <si>
    <t>ZwErgebn. Umlagebetrag je BT</t>
  </si>
  <si>
    <t>Umlage-betrag je BT</t>
  </si>
  <si>
    <t xml:space="preserve"> =WENN(L46=0;"";WENN(L46&gt;0;WENN(UND(D5="vst";L46&gt;95,9)=WAHR;"";WENN(UND(D5="kzp";L46&gt;89,9)=WAHR;"";WENN(UND(D5="tst";L46&gt;84,9)=WAHR;"";"Auslatung nicht plausibel")))))</t>
  </si>
  <si>
    <t xml:space="preserve">     * in C22:C26 kann indiv. BT je KT eingetragen werden,</t>
  </si>
  <si>
    <t xml:space="preserve">     *  in Spalte D22:D26: - für welchen Einrichtungstyp gilt wellche Anzahl von BT</t>
  </si>
  <si>
    <t xml:space="preserve">     * anhand dem Ergebnis aus Spalte D =&gt; wird in Spalte E der Umlagebetrag je BT errechnet</t>
  </si>
  <si>
    <t xml:space="preserve">bi/Tbl. A21 bis F26 eingefügt, </t>
  </si>
  <si>
    <t xml:space="preserve">        folgende Formeln gelten dafür (aus bisherigen TAB Formeln):</t>
  </si>
  <si>
    <t>Einrichtung:</t>
  </si>
  <si>
    <t>Träger:</t>
  </si>
  <si>
    <t>bi/Art der Einrichtung eingefügt in A4:E4</t>
  </si>
  <si>
    <t>bi/"kalkulatorischer Auslastungsgrad" von Zelle D46 in Zelle B46 verschoben und neu formatiert</t>
  </si>
  <si>
    <t>(Zelle L47 Allgemeine Angabe =&gt; Zahl ist nur benutzerdefiniert formatiert -&gt; ist keine Prozentzahl)</t>
  </si>
  <si>
    <t>Schriftgröße Seite Vereinbarung Arial 11</t>
  </si>
  <si>
    <t xml:space="preserve">Laufzeit dieser Vereinbarung:  </t>
  </si>
  <si>
    <t>vom</t>
  </si>
  <si>
    <t xml:space="preserve">Ergänzend zu den vereinbarten pflegebedingten Aufwendungen (allgemeine Pflegeleistungen) der einzelnen Pflegesätze gemäß der jeweils gültigen Pflegesatzvereinbarung nach §§ 84, 85 SGB XI ergibt sich ein Aufwand von   </t>
  </si>
  <si>
    <t>dtr C39, Zeile 41, L47,49,51,  L53-L61, Zellen geschützt</t>
  </si>
  <si>
    <t>dtr L53 Datenüberprüfung gelöscht</t>
  </si>
  <si>
    <t>dtr verformelte oder verknüpfte zellen hellgrau hinterlegt</t>
  </si>
  <si>
    <t>dtr Zelle E23 Schutz entfernt</t>
  </si>
  <si>
    <t>dtr L40 bedingte Formatierung gelöscht</t>
  </si>
  <si>
    <t>zugleich handelnd für:</t>
  </si>
  <si>
    <t>Für stationäre Pflegeeinrichtungen sind die auf sie entfallenden Umlagebeträge in der Vergütung der allgemeinen Pflegeleistungen (§ 84 Abs. 1 SGB XI) berücksichtigungsfähig und werden über einen entsprechenden Vergütungszuschlag umgelegt.</t>
  </si>
  <si>
    <t>Der Betrag wird kaufmännisch auf zwei Stellen nach dem Komma gerundet.</t>
  </si>
  <si>
    <t xml:space="preserve">Der Ausbildungszuschlag ist pflegebedingter Aufwand, auf der Abrechnung separat auszuweisen und entsprechend dazu zu rechnen. </t>
  </si>
  <si>
    <t xml:space="preserve">Für jede Pflegeeinrichtung ist ein getrennter Antrag zu stellen. In dem Antrag (Register Antrag) sind die gelb hinterlegten Felder vollständig auszufüllen. </t>
  </si>
  <si>
    <t xml:space="preserve">Die in dem Antrag eingegebenen Daten werden automatisch in die Vereinbarung zur Berücksichtigung der Umlagebeträge nach § 26 Pflegeberufegesetz (PflBG) in der Vergütung der allgemeinen Pflegeleistungen gemäß § 84 Abs. 1 SGB XI (Register Vereinbarung) übernommen bzw. auf deren Grundlage der Ausbildungszuschlag errechnet. </t>
  </si>
  <si>
    <t>Die Zusendung der Antragsunterlagen erfolgt an die:</t>
  </si>
  <si>
    <t>Bereich Vertragsmanagement Pflege/HKP</t>
  </si>
  <si>
    <t>Team Zulassung Pflege/HKP</t>
  </si>
  <si>
    <t>01058 Dresden</t>
  </si>
  <si>
    <t>Ihre Ansprechpartner sind:</t>
  </si>
  <si>
    <t>Frau Ines Reichardt, Telefon: 0800 10590-13737, E-Mail: ines.reichardt@plus.aok.de</t>
  </si>
  <si>
    <t>teilstationär
365 Belegungstage 
(Mo bis So)</t>
  </si>
  <si>
    <t>teilstationär
312 Belegungstage 
(Mo bis Sa)</t>
  </si>
  <si>
    <t>teilstationär
250 Belegungstage 
(Mo bis Fr)</t>
  </si>
  <si>
    <t>vollstationär 
und 
Kurzzeitpflege</t>
  </si>
  <si>
    <r>
      <rPr>
        <b/>
        <sz val="12"/>
        <rFont val="Arial"/>
        <family val="2"/>
      </rPr>
      <t>Vereinbarung zur Berücksichtigung der Umlagebeträge nach § 26 Pflegeberufegesetz (PflBG)</t>
    </r>
    <r>
      <rPr>
        <b/>
        <sz val="11"/>
        <rFont val="Arial"/>
        <family val="2"/>
      </rPr>
      <t xml:space="preserve">
</t>
    </r>
    <r>
      <rPr>
        <b/>
        <sz val="12"/>
        <rFont val="Arial"/>
        <family val="2"/>
      </rPr>
      <t xml:space="preserve"> in der Vergütung der allgemeinen Pflegeleistungen gemäß § 84 Abs. 1 SGB XI    </t>
    </r>
    <r>
      <rPr>
        <b/>
        <sz val="11"/>
        <rFont val="Arial"/>
        <family val="2"/>
      </rPr>
      <t xml:space="preserve"> </t>
    </r>
  </si>
  <si>
    <t>Frau Ines Berndt, Telefon: 0800 10590-13762, E-Mail: ines.berndt@plus.aok.de.</t>
  </si>
  <si>
    <t>BKK Landesverband Mitte, Landesvertretung Sachsen</t>
  </si>
  <si>
    <t>BT für 2020</t>
  </si>
  <si>
    <r>
      <t xml:space="preserve">Dem unterschriebenen Antrag ist </t>
    </r>
    <r>
      <rPr>
        <b/>
        <u/>
        <sz val="10"/>
        <rFont val="Arial"/>
        <family val="2"/>
      </rPr>
      <t>ein</t>
    </r>
    <r>
      <rPr>
        <sz val="10"/>
        <color rgb="FF000000"/>
        <rFont val="Arial"/>
        <family val="2"/>
      </rPr>
      <t xml:space="preserve"> Exemplar der bereits vom Träger der Pflegeeinrichtung unterzeichneten Vereinbarung im Original beizulegen. Die Vereinbarung erhält der Einrichtungsträger nach der Unterzeichnung der Kostenträger im Original zurück. </t>
    </r>
  </si>
  <si>
    <t>Seit dem 01.01.2020 erfolgt die Ausbildung von Pflegefachkräften auf der Grundlage des Pflegeberufegesetzes (PflBG). Für die Umsetzung ist ein Verfahren zur Aufbringung des Finanzierungsbedarfs der am Umlageverfahren beteiligten Einzahler nach § 7 Abs. 1 Nr. 2 PflBG festzulegen.</t>
  </si>
  <si>
    <t>Jahresumlagebetrag vom 01.01.2023 bis 31.12.2023 laut Bescheid Sächsicher Ausbildungsfonds Pflegeberufe:</t>
  </si>
  <si>
    <r>
      <t>Aufbringung des Finanzierungsbedarfs der am Umlageverfahren beteiligten Einzahler nach § 7 Abs. 1 Nr. 2 PflBG</t>
    </r>
    <r>
      <rPr>
        <b/>
        <sz val="10"/>
        <color theme="1"/>
        <rFont val="Arial"/>
        <family val="2"/>
      </rPr>
      <t xml:space="preserve"> (stationäre Pflegeeinrichtungen) ab 01.01.2023 bis 31.12.2023</t>
    </r>
  </si>
  <si>
    <t>Ausgangswert für die Berechnung ist der im Bescheid des Sächsischen Ausbildungsfonds Pflegeberufe festgesetzte Umlagebetrag nach § 26 PflBG für den Finanzierungszeitraum 2023 der jeweiligen Pflegeeinrichtung.</t>
  </si>
  <si>
    <t>Für die Berechnung des Ausbildungszuschlages pro Tag zur Finanzierung des Umlagebetrages nach § 26 PflBG werden für den stationären Bereich folgende Berechnungsgrundlagen für den Zeitraum vom 01.01.2023 bis 31.12.2023 festgelegt:</t>
  </si>
  <si>
    <r>
      <t xml:space="preserve">
Jahresumlagebetrag vom 01.01.2023 bis 31.12.2023 
</t>
    </r>
    <r>
      <rPr>
        <u/>
        <sz val="10"/>
        <color theme="1"/>
        <rFont val="Arial"/>
        <family val="2"/>
      </rPr>
      <t xml:space="preserve">laut Bescheid Sächsischer Ausbildungsfonds Pflegeberufe
</t>
    </r>
    <r>
      <rPr>
        <sz val="10"/>
        <color theme="1"/>
        <rFont val="Arial"/>
        <family val="2"/>
      </rPr>
      <t xml:space="preserve">Platzzahl laut Versorgungvertrag x 365 x Auslastungsgrad
</t>
    </r>
  </si>
  <si>
    <r>
      <t xml:space="preserve">
Jahresumlagebetrag vom 01.01.2023 bis 31.12.2023 
</t>
    </r>
    <r>
      <rPr>
        <u/>
        <sz val="10"/>
        <color theme="1"/>
        <rFont val="Arial"/>
        <family val="2"/>
      </rPr>
      <t xml:space="preserve">laut Bescheid Sächsischer Ausbildungsfonds Pflegeberufe
</t>
    </r>
    <r>
      <rPr>
        <sz val="10"/>
        <color theme="1"/>
        <rFont val="Arial"/>
        <family val="2"/>
      </rPr>
      <t xml:space="preserve">Platzzahl laut Versorgungvertrag x </t>
    </r>
    <r>
      <rPr>
        <sz val="10"/>
        <rFont val="Arial"/>
        <family val="2"/>
      </rPr>
      <t>365</t>
    </r>
    <r>
      <rPr>
        <sz val="10"/>
        <color theme="1"/>
        <rFont val="Arial"/>
        <family val="2"/>
      </rPr>
      <t xml:space="preserve"> x Auslastungsgrad
</t>
    </r>
  </si>
  <si>
    <r>
      <t xml:space="preserve">
Jahresumlagebetrag vom 01.01.2023 bis 31.12.2023 
</t>
    </r>
    <r>
      <rPr>
        <u/>
        <sz val="10"/>
        <color theme="1"/>
        <rFont val="Arial"/>
        <family val="2"/>
      </rPr>
      <t xml:space="preserve">laut Bescheid Sächsischer Ausbildungsfonds Pflegeberufe
</t>
    </r>
    <r>
      <rPr>
        <sz val="10"/>
        <color theme="1"/>
        <rFont val="Arial"/>
        <family val="2"/>
      </rPr>
      <t>Platzzahl laut Versorgungvertrag x</t>
    </r>
    <r>
      <rPr>
        <sz val="10"/>
        <rFont val="Arial"/>
        <family val="2"/>
      </rPr>
      <t xml:space="preserve"> 312</t>
    </r>
    <r>
      <rPr>
        <sz val="10"/>
        <color rgb="FFFF0000"/>
        <rFont val="Arial"/>
        <family val="2"/>
      </rPr>
      <t xml:space="preserve"> </t>
    </r>
    <r>
      <rPr>
        <sz val="10"/>
        <color theme="1"/>
        <rFont val="Arial"/>
        <family val="2"/>
      </rPr>
      <t xml:space="preserve">x Auslastungsgrad
</t>
    </r>
  </si>
  <si>
    <r>
      <t xml:space="preserve">
Jahresumlagebetrag vom 01.01.2023 bis 31.12.2023 
</t>
    </r>
    <r>
      <rPr>
        <u/>
        <sz val="10"/>
        <color theme="1"/>
        <rFont val="Arial"/>
        <family val="2"/>
      </rPr>
      <t xml:space="preserve">laut Bescheid Sächsischer Ausbildungsfonds Pflegeberufe
</t>
    </r>
    <r>
      <rPr>
        <sz val="10"/>
        <color theme="1"/>
        <rFont val="Arial"/>
        <family val="2"/>
      </rPr>
      <t xml:space="preserve">Platzzahl laut Versorgungvertrag x </t>
    </r>
    <r>
      <rPr>
        <sz val="10"/>
        <rFont val="Arial"/>
        <family val="2"/>
      </rPr>
      <t xml:space="preserve">250 </t>
    </r>
    <r>
      <rPr>
        <sz val="10"/>
        <color theme="1"/>
        <rFont val="Arial"/>
        <family val="2"/>
      </rPr>
      <t xml:space="preserve">x Auslastungsgrad
</t>
    </r>
  </si>
  <si>
    <t>In der Vereinbarung ist der Laufzeitbeginn zu ergänzen. Dieser richtet sich nach der Antragstellung bzw. dem Posteingang bei der bearbeitenden Stelle. Für alle Anträge, welche bis spätestens 31.12.2022 vorliegen, ist eine Laufzeit ab 01.01.2023 möglich.</t>
  </si>
  <si>
    <t>Für alle Anträge, welche nach dem 01.01.2023 gestellt werden, kann der Laufzeitbeginn frühestens am Tag des Posteingangs bei der bearbeitenden Stelle sein. Bei der Antragstellung sind die Postlaufzeiten zu berücksichtigen. Die oben genannten Berechnungsgrundlagen gelten auch dann, wenn der Laufzeitbeginn nach dem 01.01.2023 liegt.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</si>
</sst>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164" formatCode="#,##0.00\ &quot;€&quot;"/>
    <numFmt numFmtId="165" formatCode="0\ &quot;%&quot;"/>
    <numFmt numFmtId="166" formatCode="0.0\ %"/>
    <numFmt numFmtId="167" formatCode="#,##0.000"/>
    <numFmt numFmtId="168" formatCode="#,##0\ ;\-\ #,##0\ ;&quot;-&quot;\ \ ;@"/>
    <numFmt numFmtId="169" formatCode="#,##0.00\ ;\-#,##0.00\ ;&quot;-&quot;\ ??;@"/>
    <numFmt numFmtId="170" formatCode="#,##0\ ;\-#,##0\ ;&quot;-&quot;\ \ \ ;@"/>
    <numFmt numFmtId="171" formatCode="#,##0.00\ ;\-#,##0.00\ ;&quot;-&quot;\ \ \ \ \ ;@"/>
    <numFmt numFmtId="172" formatCode="_-* #,##0.00\ _€_-;\-* #,##0.00\ _€_-;_-* &quot;-&quot;??\ _€_-;_-@_-"/>
    <numFmt numFmtId="173" formatCode="#,##0.00_ ;\-#,##0.00\ "/>
  </numFmts>
  <fonts count="63"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rgb="FFFF0000"/>
      <name val="Arial"/>
      <family val="2"/>
    </font>
    <font>
      <b/>
      <sz val="11"/>
      <color theme="1"/>
      <name val="Arial"/>
      <family val="2"/>
    </font>
    <font>
      <b/>
      <sz val="11"/>
      <name val="Arial"/>
      <family val="2"/>
    </font>
    <font>
      <sz val="11"/>
      <name val="Arial"/>
      <family val="2"/>
    </font>
    <font>
      <b/>
      <sz val="10"/>
      <color theme="1"/>
      <name val="Arial"/>
      <family val="2"/>
    </font>
    <font>
      <b/>
      <sz val="10"/>
      <name val="Arial"/>
      <family val="2"/>
    </font>
    <font>
      <sz val="8"/>
      <color rgb="FFFF0000"/>
      <name val="Arial"/>
      <family val="2"/>
    </font>
    <font>
      <sz val="8"/>
      <color theme="0"/>
      <name val="Arial"/>
      <family val="2"/>
    </font>
    <font>
      <sz val="10"/>
      <color rgb="FFFF0000"/>
      <name val="Arial"/>
      <family val="2"/>
    </font>
    <font>
      <sz val="10"/>
      <name val="Arial"/>
      <family val="2"/>
    </font>
    <font>
      <sz val="8"/>
      <name val="Arial"/>
      <family val="2"/>
    </font>
    <font>
      <u/>
      <sz val="10"/>
      <color indexed="12"/>
      <name val="Arial"/>
      <family val="2"/>
    </font>
    <font>
      <sz val="10"/>
      <color rgb="FF0070C0"/>
      <name val="Arial"/>
      <family val="2"/>
    </font>
    <font>
      <sz val="11"/>
      <color rgb="FF7030A0"/>
      <name val="Arial"/>
      <family val="2"/>
    </font>
    <font>
      <sz val="11"/>
      <color rgb="FF0070C0"/>
      <name val="Arial"/>
      <family val="2"/>
    </font>
    <font>
      <b/>
      <sz val="11"/>
      <color rgb="FF7030A0"/>
      <name val="Arial"/>
      <family val="2"/>
    </font>
    <font>
      <u/>
      <sz val="10"/>
      <color rgb="FF0070C0"/>
      <name val="Arial"/>
      <family val="2"/>
    </font>
    <font>
      <sz val="11"/>
      <color rgb="FF00B0F0"/>
      <name val="Arial"/>
      <family val="2"/>
    </font>
    <font>
      <sz val="10"/>
      <color rgb="FF00B0F0"/>
      <name val="Arial"/>
      <family val="2"/>
    </font>
    <font>
      <sz val="11"/>
      <color theme="3"/>
      <name val="Arial"/>
      <family val="2"/>
    </font>
    <font>
      <b/>
      <i/>
      <sz val="10"/>
      <color theme="1"/>
      <name val="Arial"/>
      <family val="2"/>
    </font>
    <font>
      <sz val="11"/>
      <color theme="6"/>
      <name val="Arial"/>
      <family val="2"/>
    </font>
    <font>
      <sz val="10"/>
      <color theme="6"/>
      <name val="Arial"/>
      <family val="2"/>
    </font>
    <font>
      <sz val="11"/>
      <color rgb="FFFFC000"/>
      <name val="Arial"/>
      <family val="2"/>
    </font>
    <font>
      <sz val="11"/>
      <color theme="9" tint="-0.249977111117893"/>
      <name val="Arial"/>
      <family val="2"/>
    </font>
    <font>
      <sz val="10"/>
      <color theme="9" tint="-0.249977111117893"/>
      <name val="Arial"/>
      <family val="2"/>
    </font>
    <font>
      <sz val="11"/>
      <color rgb="FFFF00FF"/>
      <name val="Arial"/>
      <family val="2"/>
    </font>
    <font>
      <strike/>
      <sz val="10"/>
      <color theme="3"/>
      <name val="Arial"/>
      <family val="2"/>
    </font>
    <font>
      <b/>
      <sz val="11"/>
      <color theme="3"/>
      <name val="Arial"/>
      <family val="2"/>
    </font>
    <font>
      <sz val="9"/>
      <color theme="3"/>
      <name val="Arial"/>
      <family val="2"/>
    </font>
    <font>
      <sz val="10"/>
      <name val="Arial"/>
      <family val="2"/>
    </font>
    <font>
      <u/>
      <sz val="10"/>
      <color theme="10"/>
      <name val="Arial"/>
      <family val="2"/>
    </font>
    <font>
      <sz val="9"/>
      <color theme="7"/>
      <name val="Arial"/>
      <family val="2"/>
    </font>
    <font>
      <sz val="11"/>
      <color theme="7" tint="-0.249977111117893"/>
      <name val="Arial"/>
      <family val="2"/>
    </font>
    <font>
      <sz val="11"/>
      <color theme="2" tint="-0.499984740745262"/>
      <name val="Arial"/>
      <family val="2"/>
    </font>
    <font>
      <b/>
      <sz val="11"/>
      <color theme="2" tint="-0.499984740745262"/>
      <name val="Arial"/>
      <family val="2"/>
    </font>
    <font>
      <sz val="11"/>
      <color theme="8"/>
      <name val="Arial"/>
      <family val="2"/>
    </font>
    <font>
      <i/>
      <sz val="11"/>
      <color rgb="FFFF0000"/>
      <name val="Arial"/>
      <family val="2"/>
    </font>
    <font>
      <b/>
      <sz val="8"/>
      <name val="Arial"/>
      <family val="2"/>
    </font>
    <font>
      <sz val="9"/>
      <name val="Arial"/>
      <family val="2"/>
    </font>
    <font>
      <sz val="9"/>
      <color rgb="FFFF0000"/>
      <name val="Arial"/>
      <family val="2"/>
    </font>
    <font>
      <sz val="9"/>
      <color indexed="81"/>
      <name val="Segoe UI"/>
      <family val="2"/>
    </font>
    <font>
      <b/>
      <sz val="9"/>
      <color indexed="81"/>
      <name val="Segoe UI"/>
      <family val="2"/>
    </font>
    <font>
      <strike/>
      <sz val="11"/>
      <color theme="3"/>
      <name val="Arial"/>
      <family val="2"/>
    </font>
    <font>
      <sz val="11"/>
      <color rgb="FF00B050"/>
      <name val="Arial"/>
      <family val="2"/>
    </font>
    <font>
      <sz val="10"/>
      <color theme="3"/>
      <name val="Arial"/>
      <family val="2"/>
    </font>
    <font>
      <sz val="10"/>
      <color theme="1"/>
      <name val="Times New Roman"/>
      <family val="1"/>
    </font>
    <font>
      <sz val="9"/>
      <color rgb="FF000000"/>
      <name val="Arial"/>
      <family val="2"/>
    </font>
    <font>
      <sz val="9"/>
      <color theme="1"/>
      <name val="Arial"/>
      <family val="2"/>
    </font>
    <font>
      <b/>
      <sz val="10"/>
      <color rgb="FF000000"/>
      <name val="Arial"/>
      <family val="2"/>
    </font>
    <font>
      <sz val="10"/>
      <color rgb="FF000000"/>
      <name val="Arial"/>
      <family val="2"/>
    </font>
    <font>
      <u/>
      <sz val="10"/>
      <color theme="1"/>
      <name val="Arial"/>
      <family val="2"/>
    </font>
    <font>
      <b/>
      <sz val="12"/>
      <name val="Arial"/>
      <family val="2"/>
    </font>
    <font>
      <b/>
      <u/>
      <sz val="10"/>
      <name val="Arial"/>
      <family val="2"/>
    </font>
  </fonts>
  <fills count="15">
    <fill>
      <patternFill patternType="none"/>
    </fill>
    <fill>
      <patternFill patternType="gray125"/>
    </fill>
    <fill>
      <patternFill patternType="solid">
        <fgColor theme="6"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DECD9"/>
        <bgColor indexed="64"/>
      </patternFill>
    </fill>
    <fill>
      <patternFill patternType="solid">
        <fgColor theme="4" tint="0.59999389629810485"/>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FBFD95"/>
        <bgColor indexed="64"/>
      </patternFill>
    </fill>
    <fill>
      <patternFill patternType="solid">
        <fgColor theme="5" tint="0.59999389629810485"/>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dotted">
        <color indexed="64"/>
      </bottom>
      <diagonal/>
    </border>
  </borders>
  <cellStyleXfs count="34">
    <xf numFmtId="0" fontId="0" fillId="0" borderId="0"/>
    <xf numFmtId="0" fontId="20" fillId="0" borderId="0" applyNumberFormat="0" applyFill="0" applyBorder="0" applyAlignment="0" applyProtection="0">
      <alignment vertical="top"/>
      <protection locked="0"/>
    </xf>
    <xf numFmtId="0" fontId="8" fillId="8" borderId="17" applyNumberFormat="0" applyAlignment="0">
      <protection locked="0"/>
    </xf>
    <xf numFmtId="166" fontId="18" fillId="0" borderId="0" applyFont="0" applyFill="0" applyBorder="0" applyAlignment="0" applyProtection="0"/>
    <xf numFmtId="0" fontId="8" fillId="9" borderId="0" applyNumberFormat="0" applyFont="0" applyBorder="0" applyAlignment="0" applyProtection="0"/>
    <xf numFmtId="0" fontId="8" fillId="10" borderId="0" applyNumberFormat="0" applyFont="0" applyBorder="0" applyAlignment="0" applyProtection="0"/>
    <xf numFmtId="14" fontId="18" fillId="8" borderId="14" applyFont="0" applyFill="0" applyBorder="0" applyAlignment="0" applyProtection="0">
      <alignment vertical="center"/>
      <protection locked="0"/>
    </xf>
    <xf numFmtId="0" fontId="8" fillId="8" borderId="17" applyNumberFormat="0" applyAlignment="0">
      <protection locked="0"/>
    </xf>
    <xf numFmtId="0" fontId="12" fillId="8" borderId="14" applyNumberFormat="0" applyFont="0" applyAlignment="0">
      <protection locked="0"/>
    </xf>
    <xf numFmtId="0" fontId="18" fillId="0" borderId="0" applyNumberFormat="0" applyFont="0" applyBorder="0" applyAlignment="0"/>
    <xf numFmtId="0" fontId="18" fillId="11" borderId="0" applyNumberFormat="0" applyFont="0" applyBorder="0" applyAlignment="0" applyProtection="0"/>
    <xf numFmtId="0" fontId="18" fillId="0" borderId="0" applyBorder="0">
      <alignment vertical="center"/>
    </xf>
    <xf numFmtId="2" fontId="18" fillId="0" borderId="0" applyFont="0" applyFill="0" applyBorder="0" applyAlignment="0" applyProtection="0"/>
    <xf numFmtId="49" fontId="18" fillId="0" borderId="0" applyFont="0" applyFill="0" applyBorder="0" applyAlignment="0" applyProtection="0">
      <alignment vertical="center"/>
    </xf>
    <xf numFmtId="167" fontId="18" fillId="0" borderId="0" applyFont="0" applyFill="0" applyBorder="0" applyAlignment="0" applyProtection="0"/>
    <xf numFmtId="0" fontId="39" fillId="0" borderId="0" applyBorder="0">
      <alignment vertical="center"/>
    </xf>
    <xf numFmtId="0" fontId="8" fillId="9" borderId="0" applyNumberFormat="0" applyFont="0" applyBorder="0" applyAlignment="0" applyProtection="0"/>
    <xf numFmtId="0" fontId="8" fillId="10" borderId="0" applyNumberFormat="0" applyFont="0" applyBorder="0" applyAlignment="0" applyProtection="0"/>
    <xf numFmtId="14" fontId="18" fillId="8" borderId="14" applyFont="0" applyFill="0" applyBorder="0" applyAlignment="0" applyProtection="0">
      <alignment vertical="center"/>
      <protection locked="0"/>
    </xf>
    <xf numFmtId="170" fontId="18" fillId="0" borderId="0" applyFont="0" applyFill="0" applyBorder="0" applyAlignment="0" applyProtection="0"/>
    <xf numFmtId="171" fontId="18" fillId="0" borderId="0" applyFont="0" applyFill="0" applyBorder="0" applyAlignment="0" applyProtection="0"/>
    <xf numFmtId="0" fontId="40" fillId="0" borderId="0" applyNumberFormat="0" applyFill="0" applyBorder="0" applyAlignment="0" applyProtection="0">
      <alignment vertical="top"/>
      <protection locked="0"/>
    </xf>
    <xf numFmtId="9" fontId="18" fillId="0" borderId="0" applyFont="0" applyFill="0" applyBorder="0" applyAlignment="0" applyProtection="0"/>
    <xf numFmtId="0" fontId="18" fillId="0" borderId="0"/>
    <xf numFmtId="0" fontId="18" fillId="0" borderId="0"/>
    <xf numFmtId="169" fontId="18" fillId="0" borderId="0" applyFont="0" applyFill="0" applyBorder="0" applyAlignment="0" applyProtection="0"/>
    <xf numFmtId="168" fontId="18" fillId="0" borderId="0" applyFont="0" applyFill="0" applyBorder="0" applyAlignment="0" applyProtection="0"/>
    <xf numFmtId="172" fontId="8" fillId="0" borderId="0" applyFont="0" applyFill="0" applyBorder="0" applyAlignment="0" applyProtection="0"/>
    <xf numFmtId="44" fontId="8" fillId="0" borderId="0" applyFont="0" applyFill="0" applyBorder="0" applyAlignment="0" applyProtection="0"/>
    <xf numFmtId="0" fontId="8" fillId="10" borderId="0" applyNumberFormat="0" applyBorder="0" applyAlignment="0" applyProtection="0"/>
    <xf numFmtId="44" fontId="8" fillId="0" borderId="0" applyFont="0" applyFill="0" applyBorder="0" applyAlignment="0" applyProtection="0"/>
    <xf numFmtId="0" fontId="18" fillId="0" borderId="0" applyBorder="0">
      <alignment vertical="center"/>
    </xf>
    <xf numFmtId="44" fontId="8" fillId="0" borderId="0" applyFont="0" applyFill="0" applyBorder="0" applyAlignment="0" applyProtection="0"/>
    <xf numFmtId="44" fontId="8" fillId="0" borderId="0" applyFont="0" applyFill="0" applyBorder="0" applyAlignment="0" applyProtection="0"/>
  </cellStyleXfs>
  <cellXfs count="266">
    <xf numFmtId="0" fontId="0" fillId="0" borderId="0" xfId="0"/>
    <xf numFmtId="0" fontId="0" fillId="0" borderId="4" xfId="0" applyBorder="1" applyProtection="1">
      <protection hidden="1"/>
    </xf>
    <xf numFmtId="0" fontId="0" fillId="0" borderId="0" xfId="0" applyProtection="1">
      <protection hidden="1"/>
    </xf>
    <xf numFmtId="0" fontId="0" fillId="0" borderId="5" xfId="0" applyBorder="1" applyProtection="1">
      <protection hidden="1"/>
    </xf>
    <xf numFmtId="0" fontId="13" fillId="0" borderId="0" xfId="0" applyFont="1" applyBorder="1" applyProtection="1">
      <protection hidden="1"/>
    </xf>
    <xf numFmtId="0" fontId="14" fillId="0" borderId="0" xfId="0" applyFont="1" applyBorder="1" applyAlignment="1" applyProtection="1">
      <alignment horizontal="center"/>
      <protection hidden="1"/>
    </xf>
    <xf numFmtId="0" fontId="0" fillId="0" borderId="0" xfId="0" applyBorder="1" applyProtection="1">
      <protection hidden="1"/>
    </xf>
    <xf numFmtId="0" fontId="9" fillId="0" borderId="0" xfId="0" applyFont="1" applyProtection="1">
      <protection hidden="1"/>
    </xf>
    <xf numFmtId="0" fontId="7" fillId="0" borderId="0" xfId="0" applyFont="1" applyBorder="1" applyProtection="1">
      <protection hidden="1"/>
    </xf>
    <xf numFmtId="0" fontId="18" fillId="0" borderId="5" xfId="0" applyFont="1" applyBorder="1" applyProtection="1">
      <protection hidden="1"/>
    </xf>
    <xf numFmtId="0" fontId="19" fillId="0" borderId="0" xfId="0" applyFont="1" applyBorder="1" applyAlignment="1" applyProtection="1">
      <alignment vertical="top"/>
      <protection hidden="1"/>
    </xf>
    <xf numFmtId="0" fontId="19" fillId="0" borderId="5" xfId="0" applyFont="1" applyBorder="1" applyAlignment="1" applyProtection="1">
      <alignment vertical="top"/>
      <protection hidden="1"/>
    </xf>
    <xf numFmtId="0" fontId="19" fillId="0" borderId="0" xfId="0" applyFont="1" applyBorder="1" applyProtection="1">
      <protection hidden="1"/>
    </xf>
    <xf numFmtId="0" fontId="14" fillId="0" borderId="0" xfId="0" applyFont="1" applyBorder="1" applyProtection="1">
      <protection hidden="1"/>
    </xf>
    <xf numFmtId="0" fontId="7" fillId="3" borderId="7" xfId="0" applyFont="1" applyFill="1" applyBorder="1" applyAlignment="1" applyProtection="1">
      <alignment horizontal="center"/>
      <protection locked="0"/>
    </xf>
    <xf numFmtId="0" fontId="7" fillId="0" borderId="0" xfId="0" applyFont="1" applyBorder="1" applyAlignment="1" applyProtection="1">
      <alignment horizontal="right"/>
      <protection hidden="1"/>
    </xf>
    <xf numFmtId="0" fontId="0" fillId="3" borderId="0" xfId="0" applyFill="1" applyBorder="1" applyProtection="1">
      <protection locked="0"/>
    </xf>
    <xf numFmtId="0" fontId="7" fillId="0" borderId="0" xfId="0" applyFont="1" applyProtection="1">
      <protection hidden="1"/>
    </xf>
    <xf numFmtId="0" fontId="7" fillId="0" borderId="4" xfId="0" applyFont="1" applyBorder="1" applyProtection="1">
      <protection hidden="1"/>
    </xf>
    <xf numFmtId="0" fontId="7" fillId="0" borderId="5" xfId="0" applyFont="1"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17" fillId="0" borderId="0" xfId="0" applyFont="1"/>
    <xf numFmtId="0" fontId="17" fillId="0" borderId="0" xfId="0" applyFont="1" applyFill="1" applyProtection="1">
      <protection hidden="1"/>
    </xf>
    <xf numFmtId="0" fontId="7" fillId="0" borderId="5" xfId="0" applyFont="1" applyFill="1" applyBorder="1" applyProtection="1">
      <protection hidden="1"/>
    </xf>
    <xf numFmtId="0" fontId="17" fillId="0" borderId="0" xfId="0" applyFont="1" applyFill="1" applyBorder="1" applyProtection="1">
      <protection hidden="1"/>
    </xf>
    <xf numFmtId="0" fontId="23" fillId="0" borderId="0" xfId="0" applyFont="1"/>
    <xf numFmtId="0" fontId="0" fillId="2" borderId="0" xfId="0" applyFill="1" applyBorder="1" applyProtection="1">
      <protection hidden="1"/>
    </xf>
    <xf numFmtId="0" fontId="14" fillId="2" borderId="0" xfId="0" applyFont="1" applyFill="1" applyBorder="1" applyProtection="1">
      <protection hidden="1"/>
    </xf>
    <xf numFmtId="0" fontId="22" fillId="0" borderId="0" xfId="0" applyFont="1"/>
    <xf numFmtId="0" fontId="10" fillId="0" borderId="0" xfId="0" applyFont="1" applyFill="1"/>
    <xf numFmtId="0" fontId="10" fillId="0" borderId="0" xfId="0" applyFont="1"/>
    <xf numFmtId="0" fontId="24" fillId="0" borderId="0" xfId="0" applyFont="1"/>
    <xf numFmtId="0" fontId="0" fillId="6" borderId="0" xfId="0" applyFill="1"/>
    <xf numFmtId="0" fontId="0" fillId="6" borderId="0" xfId="0" applyFill="1" applyAlignment="1">
      <alignment horizontal="center"/>
    </xf>
    <xf numFmtId="9" fontId="22" fillId="6" borderId="0" xfId="0" applyNumberFormat="1" applyFont="1" applyFill="1"/>
    <xf numFmtId="0" fontId="19" fillId="2" borderId="0" xfId="0" applyFont="1" applyFill="1" applyBorder="1" applyAlignment="1" applyProtection="1">
      <alignment vertical="top"/>
      <protection hidden="1"/>
    </xf>
    <xf numFmtId="0" fontId="0" fillId="7" borderId="0" xfId="0" applyFill="1" applyProtection="1">
      <protection hidden="1"/>
    </xf>
    <xf numFmtId="0" fontId="7" fillId="7" borderId="0" xfId="0" applyFont="1" applyFill="1" applyProtection="1">
      <protection hidden="1"/>
    </xf>
    <xf numFmtId="0" fontId="0" fillId="0" borderId="2" xfId="0" applyBorder="1" applyProtection="1">
      <protection hidden="1"/>
    </xf>
    <xf numFmtId="0" fontId="30" fillId="0" borderId="0" xfId="0" applyFont="1"/>
    <xf numFmtId="0" fontId="31" fillId="0" borderId="0" xfId="0" applyFont="1"/>
    <xf numFmtId="0" fontId="30" fillId="0" borderId="0" xfId="0" applyFont="1" applyProtection="1">
      <protection hidden="1"/>
    </xf>
    <xf numFmtId="14" fontId="27" fillId="0" borderId="0" xfId="0" applyNumberFormat="1" applyFont="1"/>
    <xf numFmtId="0" fontId="32" fillId="0" borderId="0" xfId="0" applyFont="1"/>
    <xf numFmtId="0" fontId="33" fillId="0" borderId="0" xfId="0" applyFont="1"/>
    <xf numFmtId="0" fontId="34" fillId="0" borderId="0" xfId="0" applyFont="1" applyFill="1"/>
    <xf numFmtId="0" fontId="29" fillId="0" borderId="0" xfId="0" applyFont="1"/>
    <xf numFmtId="0" fontId="17" fillId="5" borderId="0" xfId="0" applyFont="1" applyFill="1" applyBorder="1" applyProtection="1">
      <protection hidden="1"/>
    </xf>
    <xf numFmtId="0" fontId="10" fillId="7" borderId="0" xfId="0" applyFont="1" applyFill="1"/>
    <xf numFmtId="0" fontId="0" fillId="7" borderId="0" xfId="0" applyFill="1"/>
    <xf numFmtId="0" fontId="35" fillId="7" borderId="0" xfId="0" applyFont="1" applyFill="1"/>
    <xf numFmtId="0" fontId="22" fillId="7" borderId="0" xfId="0" applyFont="1" applyFill="1"/>
    <xf numFmtId="0" fontId="26" fillId="7" borderId="0" xfId="0" applyFont="1" applyFill="1"/>
    <xf numFmtId="0" fontId="21" fillId="7" borderId="0" xfId="0" applyFont="1" applyFill="1"/>
    <xf numFmtId="0" fontId="28" fillId="7" borderId="0" xfId="0" applyFont="1" applyFill="1"/>
    <xf numFmtId="0" fontId="38" fillId="7" borderId="0" xfId="0" applyFont="1" applyFill="1"/>
    <xf numFmtId="0" fontId="15" fillId="0" borderId="0" xfId="0" applyFont="1" applyBorder="1" applyAlignment="1" applyProtection="1">
      <alignment horizontal="right"/>
      <protection hidden="1"/>
    </xf>
    <xf numFmtId="0" fontId="15" fillId="0" borderId="0" xfId="0" applyFont="1" applyBorder="1" applyProtection="1">
      <protection hidden="1"/>
    </xf>
    <xf numFmtId="0" fontId="0" fillId="2" borderId="0" xfId="0" applyFont="1" applyFill="1" applyBorder="1" applyProtection="1">
      <protection hidden="1"/>
    </xf>
    <xf numFmtId="0" fontId="6" fillId="0" borderId="7" xfId="0" applyFont="1" applyBorder="1" applyAlignment="1" applyProtection="1">
      <alignment vertical="center"/>
      <protection hidden="1"/>
    </xf>
    <xf numFmtId="0" fontId="0" fillId="0" borderId="0" xfId="0" applyBorder="1"/>
    <xf numFmtId="14" fontId="37" fillId="7" borderId="0" xfId="0" applyNumberFormat="1" applyFont="1" applyFill="1"/>
    <xf numFmtId="0" fontId="16" fillId="5" borderId="0" xfId="0" applyFont="1" applyFill="1" applyBorder="1" applyProtection="1">
      <protection hidden="1"/>
    </xf>
    <xf numFmtId="14" fontId="12" fillId="7" borderId="0" xfId="0" applyNumberFormat="1" applyFont="1" applyFill="1"/>
    <xf numFmtId="0" fontId="41" fillId="7" borderId="0" xfId="0" applyFont="1" applyFill="1"/>
    <xf numFmtId="0" fontId="0" fillId="0" borderId="14" xfId="0" applyBorder="1"/>
    <xf numFmtId="0" fontId="42" fillId="7" borderId="0" xfId="0" applyFont="1" applyFill="1"/>
    <xf numFmtId="14" fontId="43" fillId="7" borderId="0" xfId="0" applyNumberFormat="1" applyFont="1" applyFill="1"/>
    <xf numFmtId="14" fontId="44" fillId="7" borderId="0" xfId="0" applyNumberFormat="1" applyFont="1" applyFill="1"/>
    <xf numFmtId="14" fontId="45" fillId="7" borderId="0" xfId="0" applyNumberFormat="1" applyFont="1" applyFill="1"/>
    <xf numFmtId="0" fontId="0" fillId="11" borderId="14" xfId="0" applyFill="1" applyBorder="1"/>
    <xf numFmtId="0" fontId="16" fillId="0" borderId="0" xfId="0" applyFont="1" applyFill="1" applyBorder="1" applyProtection="1">
      <protection hidden="1"/>
    </xf>
    <xf numFmtId="0" fontId="14" fillId="3" borderId="14"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protection locked="0"/>
    </xf>
    <xf numFmtId="0" fontId="11" fillId="5" borderId="0" xfId="0" applyFont="1" applyFill="1" applyBorder="1" applyAlignment="1" applyProtection="1">
      <alignment horizontal="center"/>
      <protection hidden="1"/>
    </xf>
    <xf numFmtId="0" fontId="11" fillId="5" borderId="7" xfId="0" applyFont="1" applyFill="1" applyBorder="1" applyAlignment="1" applyProtection="1">
      <alignment horizontal="center"/>
      <protection hidden="1"/>
    </xf>
    <xf numFmtId="0" fontId="11" fillId="5" borderId="5" xfId="0" applyFont="1" applyFill="1" applyBorder="1" applyAlignment="1" applyProtection="1">
      <alignment horizontal="center"/>
      <protection hidden="1"/>
    </xf>
    <xf numFmtId="0" fontId="0" fillId="5" borderId="0" xfId="0" applyFill="1" applyBorder="1" applyAlignment="1" applyProtection="1">
      <protection hidden="1"/>
    </xf>
    <xf numFmtId="0" fontId="0" fillId="5" borderId="5" xfId="0" applyFill="1" applyBorder="1" applyAlignment="1" applyProtection="1">
      <protection hidden="1"/>
    </xf>
    <xf numFmtId="0" fontId="0" fillId="5" borderId="0" xfId="0" applyFill="1" applyProtection="1">
      <protection hidden="1"/>
    </xf>
    <xf numFmtId="0" fontId="46" fillId="0" borderId="0" xfId="0" applyFont="1" applyBorder="1" applyAlignment="1"/>
    <xf numFmtId="0" fontId="0" fillId="0" borderId="0" xfId="0"/>
    <xf numFmtId="0" fontId="0" fillId="0" borderId="0" xfId="0"/>
    <xf numFmtId="0" fontId="9" fillId="0" borderId="0" xfId="0" applyFont="1"/>
    <xf numFmtId="0" fontId="0" fillId="0" borderId="4" xfId="0" applyBorder="1" applyProtection="1">
      <protection hidden="1"/>
    </xf>
    <xf numFmtId="0" fontId="0" fillId="0" borderId="0" xfId="0" applyProtection="1">
      <protection hidden="1"/>
    </xf>
    <xf numFmtId="0" fontId="0" fillId="0" borderId="5" xfId="0" applyBorder="1" applyProtection="1">
      <protection hidden="1"/>
    </xf>
    <xf numFmtId="0" fontId="13" fillId="0" borderId="0" xfId="0" applyFont="1" applyProtection="1">
      <protection hidden="1"/>
    </xf>
    <xf numFmtId="0" fontId="0" fillId="0" borderId="0" xfId="0" applyBorder="1" applyProtection="1">
      <protection hidden="1"/>
    </xf>
    <xf numFmtId="0" fontId="9" fillId="0" borderId="0" xfId="0" applyFont="1" applyProtection="1">
      <protection hidden="1"/>
    </xf>
    <xf numFmtId="0" fontId="4" fillId="0" borderId="0" xfId="0" applyFont="1" applyBorder="1" applyProtection="1">
      <protection hidden="1"/>
    </xf>
    <xf numFmtId="0" fontId="19" fillId="0" borderId="0" xfId="0" applyFont="1" applyBorder="1" applyAlignment="1" applyProtection="1">
      <alignment vertical="top"/>
      <protection hidden="1"/>
    </xf>
    <xf numFmtId="0" fontId="14" fillId="0" borderId="0" xfId="0" applyFont="1" applyBorder="1" applyProtection="1">
      <protection hidden="1"/>
    </xf>
    <xf numFmtId="0" fontId="4" fillId="0" borderId="5" xfId="0" applyFont="1"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14" fillId="0" borderId="0" xfId="0" applyFont="1" applyFill="1" applyBorder="1" applyAlignment="1" applyProtection="1">
      <alignment horizontal="center" vertical="center"/>
      <protection hidden="1"/>
    </xf>
    <xf numFmtId="0" fontId="14" fillId="0" borderId="0" xfId="0" applyFont="1" applyBorder="1" applyAlignment="1" applyProtection="1">
      <alignment horizontal="right" vertical="center"/>
      <protection hidden="1"/>
    </xf>
    <xf numFmtId="0" fontId="21" fillId="0" borderId="0" xfId="0" applyFont="1" applyBorder="1" applyAlignment="1" applyProtection="1">
      <alignment horizontal="right"/>
      <protection hidden="1"/>
    </xf>
    <xf numFmtId="0" fontId="14" fillId="0" borderId="0" xfId="0" applyFont="1" applyFill="1" applyBorder="1" applyAlignment="1" applyProtection="1">
      <alignment horizontal="left" vertical="center"/>
      <protection hidden="1"/>
    </xf>
    <xf numFmtId="0" fontId="18" fillId="0" borderId="0" xfId="0" applyFont="1" applyFill="1" applyBorder="1" applyProtection="1">
      <protection hidden="1"/>
    </xf>
    <xf numFmtId="165" fontId="14" fillId="3" borderId="14" xfId="0" applyNumberFormat="1" applyFont="1" applyFill="1" applyBorder="1" applyAlignment="1" applyProtection="1">
      <alignment horizontal="center" vertical="center"/>
      <protection locked="0"/>
    </xf>
    <xf numFmtId="0" fontId="0" fillId="7" borderId="0" xfId="0" applyFill="1" applyProtection="1">
      <protection hidden="1"/>
    </xf>
    <xf numFmtId="0" fontId="25" fillId="0" borderId="0" xfId="0" applyFont="1" applyBorder="1" applyProtection="1">
      <protection hidden="1"/>
    </xf>
    <xf numFmtId="0" fontId="4" fillId="5" borderId="0" xfId="0" applyFont="1" applyFill="1" applyBorder="1" applyProtection="1">
      <protection hidden="1"/>
    </xf>
    <xf numFmtId="0" fontId="0" fillId="7" borderId="0" xfId="0" applyFill="1"/>
    <xf numFmtId="0" fontId="36" fillId="5" borderId="0" xfId="0" applyFont="1" applyFill="1" applyBorder="1" applyProtection="1">
      <protection hidden="1"/>
    </xf>
    <xf numFmtId="0" fontId="4" fillId="3" borderId="7" xfId="0" applyFont="1" applyFill="1" applyBorder="1" applyAlignment="1" applyProtection="1">
      <alignment horizontal="left"/>
      <protection locked="0"/>
    </xf>
    <xf numFmtId="164" fontId="14" fillId="3" borderId="14" xfId="0" applyNumberFormat="1" applyFont="1" applyFill="1" applyBorder="1" applyAlignment="1" applyProtection="1">
      <alignment horizontal="center" vertical="center"/>
      <protection locked="0"/>
    </xf>
    <xf numFmtId="0" fontId="36" fillId="5" borderId="5" xfId="0" applyFont="1" applyFill="1" applyBorder="1" applyProtection="1">
      <protection hidden="1"/>
    </xf>
    <xf numFmtId="0" fontId="4" fillId="5" borderId="5" xfId="0" applyFont="1" applyFill="1" applyBorder="1" applyProtection="1">
      <protection hidden="1"/>
    </xf>
    <xf numFmtId="0" fontId="0" fillId="0" borderId="0" xfId="0" applyBorder="1" applyAlignment="1" applyProtection="1">
      <protection hidden="1"/>
    </xf>
    <xf numFmtId="0" fontId="0" fillId="0" borderId="5" xfId="0" applyBorder="1" applyAlignment="1" applyProtection="1">
      <protection hidden="1"/>
    </xf>
    <xf numFmtId="0" fontId="19" fillId="0" borderId="0" xfId="0" applyFont="1" applyBorder="1" applyAlignment="1" applyProtection="1">
      <alignment vertical="top"/>
      <protection hidden="1"/>
    </xf>
    <xf numFmtId="0" fontId="0" fillId="0" borderId="0" xfId="0" applyBorder="1" applyAlignment="1"/>
    <xf numFmtId="14" fontId="48" fillId="7" borderId="0" xfId="0" applyNumberFormat="1" applyFont="1" applyFill="1"/>
    <xf numFmtId="0" fontId="12" fillId="7" borderId="0" xfId="0" applyFont="1" applyFill="1"/>
    <xf numFmtId="14" fontId="11" fillId="7" borderId="0" xfId="0" applyNumberFormat="1" applyFont="1" applyFill="1"/>
    <xf numFmtId="14" fontId="0" fillId="7" borderId="0" xfId="0" applyNumberFormat="1" applyFill="1" applyProtection="1">
      <protection hidden="1"/>
    </xf>
    <xf numFmtId="9" fontId="0" fillId="0" borderId="0" xfId="0" applyNumberFormat="1"/>
    <xf numFmtId="0" fontId="0" fillId="11" borderId="15" xfId="0" applyFill="1" applyBorder="1"/>
    <xf numFmtId="0" fontId="0" fillId="0" borderId="14" xfId="0" applyBorder="1" applyAlignment="1">
      <alignment wrapText="1"/>
    </xf>
    <xf numFmtId="0" fontId="0" fillId="14" borderId="14" xfId="0" applyFill="1" applyBorder="1"/>
    <xf numFmtId="0" fontId="9" fillId="14" borderId="14" xfId="0" applyFont="1" applyFill="1" applyBorder="1"/>
    <xf numFmtId="0" fontId="0" fillId="11" borderId="12" xfId="0" applyFill="1" applyBorder="1"/>
    <xf numFmtId="0" fontId="28" fillId="7" borderId="7" xfId="0" applyFont="1" applyFill="1" applyBorder="1"/>
    <xf numFmtId="0" fontId="14" fillId="0" borderId="0" xfId="0" applyFont="1" applyBorder="1" applyAlignment="1" applyProtection="1">
      <alignment horizontal="left" vertical="center"/>
      <protection hidden="1"/>
    </xf>
    <xf numFmtId="0" fontId="11" fillId="5" borderId="16" xfId="0" applyFont="1" applyFill="1" applyBorder="1" applyAlignment="1" applyProtection="1">
      <alignment horizontal="center"/>
      <protection hidden="1"/>
    </xf>
    <xf numFmtId="14" fontId="28" fillId="7" borderId="0" xfId="0" applyNumberFormat="1" applyFont="1" applyFill="1" applyProtection="1">
      <protection hidden="1"/>
    </xf>
    <xf numFmtId="0" fontId="28" fillId="7" borderId="0" xfId="0" applyFont="1" applyFill="1" applyProtection="1">
      <protection hidden="1"/>
    </xf>
    <xf numFmtId="164" fontId="0" fillId="7" borderId="0" xfId="0" applyNumberFormat="1" applyFill="1" applyProtection="1">
      <protection hidden="1"/>
    </xf>
    <xf numFmtId="0" fontId="11" fillId="5" borderId="2" xfId="0" applyFont="1" applyFill="1" applyBorder="1" applyAlignment="1" applyProtection="1">
      <alignment horizontal="center"/>
      <protection hidden="1"/>
    </xf>
    <xf numFmtId="0" fontId="0" fillId="5" borderId="4" xfId="0" applyFill="1" applyBorder="1" applyProtection="1">
      <protection hidden="1"/>
    </xf>
    <xf numFmtId="0" fontId="13" fillId="0" borderId="0" xfId="0" applyFont="1" applyBorder="1" applyAlignment="1" applyProtection="1">
      <alignment horizontal="left"/>
      <protection hidden="1"/>
    </xf>
    <xf numFmtId="0" fontId="0" fillId="5" borderId="0" xfId="0" applyFill="1" applyBorder="1" applyProtection="1">
      <protection hidden="1"/>
    </xf>
    <xf numFmtId="0" fontId="0" fillId="5" borderId="5" xfId="0" applyFill="1" applyBorder="1" applyProtection="1">
      <protection hidden="1"/>
    </xf>
    <xf numFmtId="0" fontId="0" fillId="5" borderId="0" xfId="0" applyFill="1"/>
    <xf numFmtId="0" fontId="0" fillId="5" borderId="0" xfId="0" applyFont="1" applyFill="1" applyBorder="1" applyAlignment="1" applyProtection="1">
      <protection hidden="1"/>
    </xf>
    <xf numFmtId="0" fontId="0" fillId="0" borderId="0" xfId="0" applyFont="1" applyBorder="1" applyAlignment="1" applyProtection="1">
      <protection hidden="1"/>
    </xf>
    <xf numFmtId="0" fontId="11" fillId="5" borderId="7" xfId="0" applyFont="1" applyFill="1" applyBorder="1" applyAlignment="1" applyProtection="1">
      <alignment horizontal="left"/>
      <protection hidden="1"/>
    </xf>
    <xf numFmtId="0" fontId="0" fillId="0" borderId="7" xfId="0" applyFont="1" applyBorder="1" applyAlignment="1">
      <alignment horizontal="left"/>
    </xf>
    <xf numFmtId="0" fontId="0" fillId="0" borderId="0" xfId="0" applyFont="1" applyBorder="1" applyAlignment="1">
      <alignment horizontal="left"/>
    </xf>
    <xf numFmtId="0" fontId="11" fillId="5" borderId="0" xfId="0" applyFont="1" applyFill="1" applyBorder="1" applyAlignment="1" applyProtection="1">
      <alignment horizontal="left"/>
      <protection hidden="1"/>
    </xf>
    <xf numFmtId="0" fontId="0" fillId="0" borderId="0" xfId="0" applyFont="1" applyBorder="1" applyAlignment="1"/>
    <xf numFmtId="0" fontId="46" fillId="5" borderId="0" xfId="0" applyFont="1" applyFill="1" applyBorder="1" applyAlignment="1" applyProtection="1">
      <alignment horizontal="left"/>
      <protection hidden="1"/>
    </xf>
    <xf numFmtId="0" fontId="46" fillId="0" borderId="0" xfId="0" applyFont="1" applyBorder="1" applyAlignment="1">
      <alignment horizontal="left"/>
    </xf>
    <xf numFmtId="0" fontId="11" fillId="5" borderId="0" xfId="0" applyFont="1" applyFill="1" applyBorder="1" applyAlignment="1" applyProtection="1">
      <alignment horizontal="left" wrapText="1"/>
      <protection hidden="1"/>
    </xf>
    <xf numFmtId="0" fontId="0" fillId="0" borderId="0" xfId="0" applyFont="1" applyBorder="1" applyAlignment="1">
      <alignment wrapText="1"/>
    </xf>
    <xf numFmtId="0" fontId="0" fillId="0" borderId="0" xfId="0" applyFont="1" applyBorder="1" applyProtection="1">
      <protection hidden="1"/>
    </xf>
    <xf numFmtId="0" fontId="10" fillId="0" borderId="0" xfId="0" applyFont="1" applyBorder="1" applyAlignment="1" applyProtection="1">
      <alignment horizontal="center"/>
      <protection hidden="1"/>
    </xf>
    <xf numFmtId="0" fontId="0" fillId="0" borderId="0" xfId="0" applyNumberFormat="1" applyFont="1" applyBorder="1" applyAlignment="1" applyProtection="1">
      <protection hidden="1"/>
    </xf>
    <xf numFmtId="0" fontId="0" fillId="0" borderId="0" xfId="0" applyFont="1" applyFill="1" applyBorder="1" applyProtection="1">
      <protection hidden="1"/>
    </xf>
    <xf numFmtId="0" fontId="0" fillId="0" borderId="0" xfId="0" applyFont="1" applyFill="1" applyBorder="1" applyAlignment="1" applyProtection="1">
      <alignment vertical="top"/>
      <protection hidden="1"/>
    </xf>
    <xf numFmtId="0" fontId="0" fillId="3" borderId="7" xfId="0" applyFont="1" applyFill="1" applyBorder="1" applyAlignment="1" applyProtection="1">
      <alignment horizontal="left"/>
      <protection locked="0"/>
    </xf>
    <xf numFmtId="0" fontId="12" fillId="0" borderId="0" xfId="0" applyFont="1" applyFill="1" applyBorder="1" applyProtection="1">
      <protection hidden="1"/>
    </xf>
    <xf numFmtId="0" fontId="0" fillId="13" borderId="7" xfId="0" applyFont="1" applyFill="1" applyBorder="1" applyAlignment="1" applyProtection="1">
      <alignment horizontal="left"/>
      <protection locked="0"/>
    </xf>
    <xf numFmtId="0" fontId="12" fillId="0" borderId="0" xfId="0" applyFont="1" applyFill="1" applyBorder="1" applyAlignment="1" applyProtection="1">
      <alignment horizontal="right"/>
      <protection hidden="1"/>
    </xf>
    <xf numFmtId="0" fontId="12" fillId="0" borderId="0" xfId="0" applyFont="1" applyFill="1" applyBorder="1" applyAlignment="1" applyProtection="1">
      <protection hidden="1"/>
    </xf>
    <xf numFmtId="0" fontId="11" fillId="0" borderId="0" xfId="0" applyFont="1" applyBorder="1" applyProtection="1">
      <protection hidden="1"/>
    </xf>
    <xf numFmtId="14" fontId="12" fillId="0" borderId="0" xfId="0" applyNumberFormat="1" applyFont="1" applyFill="1" applyBorder="1" applyAlignment="1" applyProtection="1">
      <protection hidden="1"/>
    </xf>
    <xf numFmtId="0" fontId="12" fillId="0" borderId="0" xfId="0" applyFont="1" applyBorder="1" applyAlignment="1" applyProtection="1">
      <alignment vertical="top"/>
      <protection hidden="1"/>
    </xf>
    <xf numFmtId="0" fontId="0" fillId="0" borderId="0" xfId="0" applyFont="1" applyBorder="1" applyAlignment="1">
      <alignment vertical="center"/>
    </xf>
    <xf numFmtId="0" fontId="0" fillId="0" borderId="0" xfId="0" applyFont="1" applyBorder="1"/>
    <xf numFmtId="0" fontId="52" fillId="5" borderId="0" xfId="0" applyFont="1" applyFill="1" applyBorder="1" applyProtection="1">
      <protection hidden="1"/>
    </xf>
    <xf numFmtId="0" fontId="0" fillId="0" borderId="0" xfId="0" applyFont="1" applyBorder="1" applyAlignment="1">
      <alignment horizontal="left" vertical="center" indent="15"/>
    </xf>
    <xf numFmtId="0" fontId="0" fillId="5" borderId="0" xfId="0" applyFont="1" applyFill="1" applyBorder="1" applyProtection="1">
      <protection hidden="1"/>
    </xf>
    <xf numFmtId="14" fontId="47" fillId="5" borderId="4" xfId="0" applyNumberFormat="1" applyFont="1" applyFill="1" applyBorder="1" applyAlignment="1" applyProtection="1">
      <alignment horizontal="left" vertical="top"/>
      <protection hidden="1"/>
    </xf>
    <xf numFmtId="14" fontId="47" fillId="5" borderId="0" xfId="0" applyNumberFormat="1" applyFont="1" applyFill="1" applyBorder="1" applyAlignment="1" applyProtection="1">
      <alignment horizontal="left" vertical="top"/>
      <protection hidden="1"/>
    </xf>
    <xf numFmtId="0" fontId="0" fillId="0" borderId="4" xfId="0" applyBorder="1" applyAlignment="1" applyProtection="1">
      <alignment wrapText="1"/>
      <protection hidden="1"/>
    </xf>
    <xf numFmtId="0" fontId="11" fillId="5" borderId="0" xfId="0" applyFont="1" applyFill="1" applyBorder="1" applyAlignment="1" applyProtection="1">
      <alignment horizontal="center" wrapText="1"/>
      <protection hidden="1"/>
    </xf>
    <xf numFmtId="0" fontId="0" fillId="0" borderId="0" xfId="0" applyBorder="1" applyAlignment="1" applyProtection="1">
      <alignment wrapText="1"/>
      <protection hidden="1"/>
    </xf>
    <xf numFmtId="0" fontId="0" fillId="0" borderId="5" xfId="0" applyBorder="1" applyAlignment="1" applyProtection="1">
      <alignment wrapText="1"/>
      <protection hidden="1"/>
    </xf>
    <xf numFmtId="0" fontId="0" fillId="0" borderId="0" xfId="0" applyAlignment="1" applyProtection="1">
      <alignment wrapText="1"/>
      <protection hidden="1"/>
    </xf>
    <xf numFmtId="0" fontId="0" fillId="7" borderId="0" xfId="0" applyFill="1" applyAlignment="1" applyProtection="1">
      <alignment wrapText="1"/>
      <protection hidden="1"/>
    </xf>
    <xf numFmtId="0" fontId="11" fillId="5" borderId="14" xfId="0" applyFont="1" applyFill="1" applyBorder="1" applyAlignment="1" applyProtection="1">
      <alignment horizontal="left" vertical="center"/>
      <protection hidden="1"/>
    </xf>
    <xf numFmtId="0" fontId="11" fillId="5" borderId="14" xfId="0" applyFont="1" applyFill="1" applyBorder="1" applyAlignment="1" applyProtection="1">
      <alignment horizontal="left" vertical="center" wrapText="1"/>
      <protection hidden="1"/>
    </xf>
    <xf numFmtId="14" fontId="10" fillId="5" borderId="14" xfId="0" applyNumberFormat="1" applyFont="1" applyFill="1" applyBorder="1" applyAlignment="1" applyProtection="1">
      <alignment horizontal="center"/>
      <protection hidden="1"/>
    </xf>
    <xf numFmtId="14" fontId="38" fillId="7" borderId="0" xfId="0" applyNumberFormat="1" applyFont="1" applyFill="1"/>
    <xf numFmtId="0" fontId="7" fillId="5" borderId="0" xfId="0" applyFont="1" applyFill="1" applyBorder="1" applyAlignment="1" applyProtection="1">
      <alignment horizontal="center"/>
      <protection hidden="1"/>
    </xf>
    <xf numFmtId="0" fontId="18" fillId="5" borderId="0" xfId="0" applyFont="1" applyFill="1" applyBorder="1" applyAlignment="1" applyProtection="1">
      <alignment vertical="top"/>
      <protection hidden="1"/>
    </xf>
    <xf numFmtId="0" fontId="13" fillId="5" borderId="0" xfId="0" applyFont="1" applyFill="1" applyBorder="1" applyAlignment="1" applyProtection="1">
      <alignment horizontal="center"/>
      <protection hidden="1"/>
    </xf>
    <xf numFmtId="0" fontId="14" fillId="5" borderId="0" xfId="0" applyFont="1" applyFill="1" applyBorder="1" applyAlignment="1" applyProtection="1">
      <alignment horizontal="center" vertical="center"/>
      <protection hidden="1"/>
    </xf>
    <xf numFmtId="0" fontId="28" fillId="7" borderId="0" xfId="0" applyFont="1" applyFill="1" applyAlignment="1" applyProtection="1">
      <protection hidden="1"/>
    </xf>
    <xf numFmtId="0" fontId="53" fillId="7" borderId="0" xfId="0" applyFont="1" applyFill="1" applyAlignment="1" applyProtection="1">
      <protection hidden="1"/>
    </xf>
    <xf numFmtId="0" fontId="54" fillId="7" borderId="0" xfId="0" applyFont="1" applyFill="1" applyProtection="1">
      <protection hidden="1"/>
    </xf>
    <xf numFmtId="14" fontId="10" fillId="13" borderId="14" xfId="0" applyNumberFormat="1" applyFont="1" applyFill="1" applyBorder="1" applyAlignment="1" applyProtection="1">
      <alignment horizontal="center"/>
      <protection locked="0"/>
    </xf>
    <xf numFmtId="0" fontId="0" fillId="5" borderId="0" xfId="0" applyFont="1" applyFill="1" applyBorder="1" applyAlignment="1" applyProtection="1">
      <alignment horizontal="left"/>
      <protection hidden="1"/>
    </xf>
    <xf numFmtId="0" fontId="49" fillId="0" borderId="0" xfId="0" applyFont="1" applyFill="1" applyBorder="1" applyProtection="1">
      <protection hidden="1"/>
    </xf>
    <xf numFmtId="0" fontId="55" fillId="0" borderId="0" xfId="0" applyFont="1"/>
    <xf numFmtId="0" fontId="57" fillId="0" borderId="0" xfId="0" applyFont="1" applyAlignment="1">
      <alignment vertical="center"/>
    </xf>
    <xf numFmtId="173" fontId="11" fillId="6" borderId="14" xfId="33" applyNumberFormat="1" applyFont="1" applyFill="1" applyBorder="1" applyAlignment="1" applyProtection="1">
      <alignment horizontal="center"/>
      <protection hidden="1"/>
    </xf>
    <xf numFmtId="0" fontId="59" fillId="0" borderId="0" xfId="0" applyFont="1" applyAlignment="1">
      <alignment horizontal="justify" vertical="center" wrapText="1"/>
    </xf>
    <xf numFmtId="0" fontId="20" fillId="12" borderId="12" xfId="1" applyFill="1" applyBorder="1" applyAlignment="1" applyProtection="1">
      <alignment horizontal="center"/>
    </xf>
    <xf numFmtId="0" fontId="20" fillId="12" borderId="16" xfId="1" applyFill="1" applyBorder="1" applyAlignment="1" applyProtection="1">
      <alignment horizontal="center"/>
    </xf>
    <xf numFmtId="0" fontId="20" fillId="12" borderId="13" xfId="1" applyFill="1" applyBorder="1" applyAlignment="1" applyProtection="1">
      <alignment horizontal="center"/>
    </xf>
    <xf numFmtId="14" fontId="47" fillId="5" borderId="1" xfId="0" applyNumberFormat="1" applyFont="1" applyFill="1" applyBorder="1" applyAlignment="1" applyProtection="1">
      <alignment horizontal="left" vertical="top"/>
      <protection hidden="1"/>
    </xf>
    <xf numFmtId="14" fontId="47" fillId="5" borderId="2" xfId="0" applyNumberFormat="1" applyFont="1" applyFill="1" applyBorder="1" applyAlignment="1" applyProtection="1">
      <alignment horizontal="left" vertical="top"/>
      <protection hidden="1"/>
    </xf>
    <xf numFmtId="0" fontId="18" fillId="4" borderId="7" xfId="0" applyFont="1" applyFill="1" applyBorder="1" applyAlignment="1" applyProtection="1">
      <protection locked="0"/>
    </xf>
    <xf numFmtId="0" fontId="18" fillId="4" borderId="7" xfId="0" applyFont="1" applyFill="1" applyBorder="1" applyAlignment="1" applyProtection="1">
      <alignment vertical="top"/>
      <protection locked="0"/>
    </xf>
    <xf numFmtId="49" fontId="18" fillId="4" borderId="7" xfId="0" applyNumberFormat="1" applyFont="1" applyFill="1" applyBorder="1" applyAlignment="1" applyProtection="1">
      <protection locked="0"/>
    </xf>
    <xf numFmtId="49" fontId="18" fillId="4" borderId="7" xfId="0" applyNumberFormat="1" applyFont="1" applyFill="1" applyBorder="1" applyAlignment="1" applyProtection="1">
      <alignment horizontal="left"/>
      <protection locked="0"/>
    </xf>
    <xf numFmtId="49" fontId="0" fillId="0" borderId="7" xfId="0" applyNumberFormat="1" applyBorder="1" applyAlignment="1" applyProtection="1">
      <alignment horizontal="left"/>
      <protection locked="0"/>
    </xf>
    <xf numFmtId="0" fontId="0" fillId="0" borderId="7" xfId="0" applyBorder="1" applyAlignment="1" applyProtection="1">
      <protection locked="0"/>
    </xf>
    <xf numFmtId="49" fontId="20" fillId="4" borderId="7" xfId="1" applyNumberFormat="1" applyFill="1" applyBorder="1" applyAlignment="1" applyProtection="1">
      <alignment horizontal="left"/>
      <protection locked="0"/>
    </xf>
    <xf numFmtId="0" fontId="4" fillId="3" borderId="7" xfId="0" applyFont="1" applyFill="1" applyBorder="1" applyAlignment="1" applyProtection="1">
      <alignment horizontal="left"/>
      <protection locked="0"/>
    </xf>
    <xf numFmtId="0" fontId="0" fillId="0" borderId="7" xfId="0" applyBorder="1" applyAlignment="1">
      <alignment horizontal="left"/>
    </xf>
    <xf numFmtId="14" fontId="4" fillId="3" borderId="7" xfId="0" applyNumberFormat="1" applyFont="1" applyFill="1" applyBorder="1" applyAlignment="1" applyProtection="1">
      <alignment horizontal="left"/>
      <protection locked="0"/>
    </xf>
    <xf numFmtId="0" fontId="11" fillId="2" borderId="1" xfId="0" applyFont="1" applyFill="1" applyBorder="1" applyAlignment="1" applyProtection="1">
      <alignment horizontal="center" wrapText="1"/>
      <protection hidden="1"/>
    </xf>
    <xf numFmtId="0" fontId="11" fillId="2" borderId="2" xfId="0" applyFont="1" applyFill="1" applyBorder="1" applyAlignment="1" applyProtection="1">
      <alignment horizontal="center"/>
      <protection hidden="1"/>
    </xf>
    <xf numFmtId="0" fontId="11" fillId="2" borderId="3" xfId="0" applyFont="1" applyFill="1" applyBorder="1" applyAlignment="1" applyProtection="1">
      <alignment horizontal="center"/>
      <protection hidden="1"/>
    </xf>
    <xf numFmtId="0" fontId="11" fillId="2" borderId="6" xfId="0" applyFont="1" applyFill="1" applyBorder="1" applyAlignment="1" applyProtection="1">
      <alignment horizontal="center"/>
      <protection hidden="1"/>
    </xf>
    <xf numFmtId="0" fontId="11" fillId="2" borderId="7" xfId="0" applyFont="1" applyFill="1" applyBorder="1" applyAlignment="1" applyProtection="1">
      <alignment horizontal="center"/>
      <protection hidden="1"/>
    </xf>
    <xf numFmtId="0" fontId="11" fillId="2" borderId="8" xfId="0" applyFont="1" applyFill="1" applyBorder="1" applyAlignment="1" applyProtection="1">
      <alignment horizontal="center"/>
      <protection hidden="1"/>
    </xf>
    <xf numFmtId="0" fontId="5" fillId="3" borderId="9" xfId="0" applyFont="1" applyFill="1" applyBorder="1" applyAlignment="1" applyProtection="1">
      <alignment horizontal="center"/>
      <protection locked="0"/>
    </xf>
    <xf numFmtId="0" fontId="7" fillId="3" borderId="10"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0" fontId="13" fillId="3" borderId="6"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49" fontId="20" fillId="4" borderId="7" xfId="1" applyNumberFormat="1" applyFill="1" applyBorder="1" applyAlignment="1" applyProtection="1">
      <protection locked="0"/>
    </xf>
    <xf numFmtId="0" fontId="10" fillId="0" borderId="0" xfId="0" applyFont="1" applyBorder="1" applyAlignment="1" applyProtection="1">
      <alignment horizontal="center"/>
      <protection hidden="1"/>
    </xf>
    <xf numFmtId="0" fontId="11" fillId="5" borderId="12"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0" fontId="0" fillId="5" borderId="0" xfId="0" applyFont="1" applyFill="1" applyBorder="1" applyAlignment="1" applyProtection="1">
      <alignment horizontal="left"/>
      <protection hidden="1"/>
    </xf>
    <xf numFmtId="0" fontId="0" fillId="5" borderId="0" xfId="0" applyFont="1" applyFill="1" applyBorder="1" applyAlignment="1" applyProtection="1">
      <protection hidden="1"/>
    </xf>
    <xf numFmtId="0" fontId="12" fillId="0" borderId="0" xfId="0" applyFont="1" applyBorder="1" applyAlignment="1" applyProtection="1">
      <alignment vertical="top"/>
      <protection hidden="1"/>
    </xf>
    <xf numFmtId="0" fontId="0" fillId="0" borderId="0" xfId="0" applyFont="1" applyBorder="1" applyAlignment="1"/>
    <xf numFmtId="0" fontId="0" fillId="3" borderId="7" xfId="0" applyFont="1" applyFill="1" applyBorder="1" applyAlignment="1" applyProtection="1">
      <alignment horizontal="left"/>
      <protection locked="0"/>
    </xf>
    <xf numFmtId="0" fontId="0" fillId="0" borderId="7" xfId="0" applyFont="1" applyBorder="1" applyAlignment="1"/>
    <xf numFmtId="0" fontId="0" fillId="6" borderId="14" xfId="0" applyFont="1" applyFill="1" applyBorder="1" applyAlignment="1" applyProtection="1">
      <alignment horizontal="left" vertical="center" wrapText="1"/>
      <protection hidden="1"/>
    </xf>
    <xf numFmtId="0" fontId="0" fillId="6" borderId="14" xfId="0" applyFont="1" applyFill="1" applyBorder="1" applyAlignment="1">
      <alignment horizontal="left" vertical="center" wrapText="1"/>
    </xf>
    <xf numFmtId="0" fontId="0" fillId="6" borderId="14" xfId="0" applyFont="1" applyFill="1" applyBorder="1" applyAlignment="1">
      <alignment vertical="center" wrapText="1"/>
    </xf>
    <xf numFmtId="0" fontId="11" fillId="5" borderId="0" xfId="0" applyFont="1" applyFill="1" applyBorder="1" applyAlignment="1" applyProtection="1">
      <alignment horizontal="left"/>
      <protection hidden="1"/>
    </xf>
    <xf numFmtId="0" fontId="0" fillId="0" borderId="0" xfId="0" applyFont="1" applyBorder="1" applyAlignment="1">
      <alignment horizontal="left"/>
    </xf>
    <xf numFmtId="0" fontId="0" fillId="6" borderId="14" xfId="0" applyFont="1" applyFill="1" applyBorder="1" applyAlignment="1" applyProtection="1">
      <alignment horizontal="left" vertical="center"/>
      <protection hidden="1"/>
    </xf>
    <xf numFmtId="0" fontId="0" fillId="6" borderId="14" xfId="0" applyFont="1" applyFill="1" applyBorder="1" applyAlignment="1">
      <alignment horizontal="left" vertical="center"/>
    </xf>
    <xf numFmtId="0" fontId="11" fillId="5" borderId="0" xfId="0" applyFont="1" applyFill="1" applyBorder="1" applyAlignment="1" applyProtection="1">
      <alignment horizontal="left" wrapText="1"/>
      <protection hidden="1"/>
    </xf>
    <xf numFmtId="0" fontId="0" fillId="0" borderId="0" xfId="0" applyFont="1" applyBorder="1" applyAlignment="1">
      <alignment wrapText="1"/>
    </xf>
    <xf numFmtId="0" fontId="0" fillId="6" borderId="12" xfId="0" applyFont="1" applyFill="1" applyBorder="1" applyAlignment="1" applyProtection="1">
      <alignment horizontal="left" vertical="center" wrapText="1"/>
      <protection hidden="1"/>
    </xf>
    <xf numFmtId="0" fontId="0" fillId="6" borderId="16"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12" fillId="6" borderId="12" xfId="0" applyFont="1" applyFill="1" applyBorder="1" applyAlignment="1" applyProtection="1">
      <alignment horizontal="center" vertical="center"/>
      <protection hidden="1"/>
    </xf>
    <xf numFmtId="0" fontId="12" fillId="6" borderId="16" xfId="0" applyFont="1" applyFill="1" applyBorder="1" applyAlignment="1" applyProtection="1">
      <alignment horizontal="center" vertical="center"/>
      <protection hidden="1"/>
    </xf>
    <xf numFmtId="0" fontId="12" fillId="6" borderId="13"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wrapText="1"/>
      <protection hidden="1"/>
    </xf>
    <xf numFmtId="0" fontId="11" fillId="2" borderId="3" xfId="0" applyFont="1" applyFill="1" applyBorder="1" applyAlignment="1" applyProtection="1">
      <alignment horizontal="center" wrapText="1"/>
      <protection hidden="1"/>
    </xf>
    <xf numFmtId="0" fontId="0" fillId="2" borderId="6" xfId="0" applyFill="1" applyBorder="1" applyAlignment="1" applyProtection="1">
      <alignment horizontal="center"/>
      <protection hidden="1"/>
    </xf>
    <xf numFmtId="0" fontId="0" fillId="2" borderId="7"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59" fillId="0" borderId="0" xfId="0" applyFont="1" applyAlignment="1">
      <alignment horizontal="justify" vertical="center" wrapText="1"/>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horizontal="justify" vertical="center" wrapText="1"/>
    </xf>
    <xf numFmtId="0" fontId="13" fillId="0" borderId="0" xfId="0" applyFont="1" applyAlignment="1">
      <alignment horizontal="justify" vertical="center" wrapText="1"/>
    </xf>
    <xf numFmtId="0" fontId="2" fillId="0" borderId="14" xfId="0" applyFont="1" applyBorder="1" applyAlignment="1">
      <alignment horizontal="center" vertical="center" wrapText="1"/>
    </xf>
    <xf numFmtId="0" fontId="3" fillId="0" borderId="14" xfId="0" applyFont="1" applyBorder="1" applyAlignment="1">
      <alignment horizontal="center" vertical="center"/>
    </xf>
    <xf numFmtId="0" fontId="59" fillId="0" borderId="14" xfId="0" applyFont="1" applyBorder="1" applyAlignment="1">
      <alignment horizontal="justify" vertical="center" wrapText="1"/>
    </xf>
    <xf numFmtId="0" fontId="3" fillId="0" borderId="14" xfId="0" applyFont="1" applyBorder="1" applyAlignment="1">
      <alignment horizontal="justify" vertical="center"/>
    </xf>
    <xf numFmtId="0" fontId="56" fillId="0" borderId="0" xfId="0" applyFont="1" applyAlignment="1">
      <alignment horizontal="justify" vertical="center" wrapText="1"/>
    </xf>
    <xf numFmtId="0" fontId="59" fillId="0" borderId="14" xfId="0" applyFont="1" applyBorder="1" applyAlignment="1">
      <alignment horizontal="left" vertical="center" wrapText="1"/>
    </xf>
    <xf numFmtId="0" fontId="3" fillId="0" borderId="14" xfId="0" applyFont="1" applyBorder="1" applyAlignment="1">
      <alignment horizontal="left" vertical="center"/>
    </xf>
    <xf numFmtId="0" fontId="0" fillId="0" borderId="0" xfId="0" applyBorder="1" applyAlignment="1"/>
    <xf numFmtId="0" fontId="0" fillId="0" borderId="0" xfId="0" applyAlignment="1"/>
    <xf numFmtId="0" fontId="28" fillId="7" borderId="0" xfId="0" applyFont="1" applyFill="1" applyAlignment="1"/>
  </cellXfs>
  <cellStyles count="34">
    <cellStyle name="40 % - Akzent1 2" xfId="16"/>
    <cellStyle name="40 % - Akzent3 2" xfId="17"/>
    <cellStyle name="40 % - Akzent3 3" xfId="29"/>
    <cellStyle name="40% - Akzent1 2" xfId="4"/>
    <cellStyle name="40% - Akzent3 2" xfId="5"/>
    <cellStyle name="Datum" xfId="6"/>
    <cellStyle name="Datum 2" xfId="18"/>
    <cellStyle name="Dezimal [0] 2" xfId="19"/>
    <cellStyle name="Eingabe 2" xfId="2"/>
    <cellStyle name="Eingabe 2 2" xfId="7"/>
    <cellStyle name="Eingabe 3" xfId="8"/>
    <cellStyle name="Formelfeld" xfId="9"/>
    <cellStyle name="Formular" xfId="10"/>
    <cellStyle name="Komma 2" xfId="20"/>
    <cellStyle name="Komma 3" xfId="27"/>
    <cellStyle name="Link" xfId="1" builtinId="8"/>
    <cellStyle name="Link 2" xfId="21"/>
    <cellStyle name="Prozent 2" xfId="3"/>
    <cellStyle name="Prozent 2 2" xfId="22"/>
    <cellStyle name="Standard" xfId="0" builtinId="0"/>
    <cellStyle name="Standard 2" xfId="11"/>
    <cellStyle name="Standard 2 2" xfId="23"/>
    <cellStyle name="Standard 3" xfId="24"/>
    <cellStyle name="Standard 4" xfId="15"/>
    <cellStyle name="Standard 4 2" xfId="31"/>
    <cellStyle name="Stunden" xfId="12"/>
    <cellStyle name="Text" xfId="13"/>
    <cellStyle name="VZK" xfId="14"/>
    <cellStyle name="Währung" xfId="33" builtinId="4"/>
    <cellStyle name="Währung [0] 2" xfId="26"/>
    <cellStyle name="Währung 2" xfId="25"/>
    <cellStyle name="Währung 3" xfId="28"/>
    <cellStyle name="Währung 4" xfId="30"/>
    <cellStyle name="Währung 5" xfId="32"/>
  </cellStyles>
  <dxfs count="2">
    <dxf>
      <font>
        <b/>
        <i val="0"/>
      </font>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ellenformat 1" pivot="0" count="2">
      <tableStyleElement type="wholeTable" dxfId="1"/>
      <tableStyleElement type="totalRow" dxfId="0"/>
    </tableStyle>
  </tableStyles>
  <colors>
    <mruColors>
      <color rgb="FF99CCFF"/>
      <color rgb="FFFBFD95"/>
      <color rgb="FFFFEA97"/>
      <color rgb="FFFFFFCC"/>
      <color rgb="FFFBF7A7"/>
      <color rgb="FFFFFF99"/>
      <color rgb="FFF2F2F2"/>
      <color rgb="FF09D2E7"/>
      <color rgb="FFFF00FF"/>
      <color rgb="FFFFF4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828675</xdr:colOff>
          <xdr:row>41</xdr:row>
          <xdr:rowOff>28575</xdr:rowOff>
        </xdr:from>
        <xdr:to>
          <xdr:col>9</xdr:col>
          <xdr:colOff>66675</xdr:colOff>
          <xdr:row>41</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AOKPLUS">
  <a:themeElements>
    <a:clrScheme name="AOK PLUS">
      <a:dk1>
        <a:sysClr val="windowText" lastClr="000000"/>
      </a:dk1>
      <a:lt1>
        <a:sysClr val="window" lastClr="FFFFFF"/>
      </a:lt1>
      <a:dk2>
        <a:srgbClr val="029646"/>
      </a:dk2>
      <a:lt2>
        <a:srgbClr val="EEECE1"/>
      </a:lt2>
      <a:accent1>
        <a:srgbClr val="CFE8B5"/>
      </a:accent1>
      <a:accent2>
        <a:srgbClr val="FDCA00"/>
      </a:accent2>
      <a:accent3>
        <a:srgbClr val="66BA06"/>
      </a:accent3>
      <a:accent4>
        <a:srgbClr val="EC540B"/>
      </a:accent4>
      <a:accent5>
        <a:srgbClr val="A0C013"/>
      </a:accent5>
      <a:accent6>
        <a:srgbClr val="B0B0B0"/>
      </a:accent6>
      <a:hlink>
        <a:srgbClr val="0000FF"/>
      </a:hlink>
      <a:folHlink>
        <a:srgbClr val="800080"/>
      </a:folHlink>
    </a:clrScheme>
    <a:fontScheme name="Executi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Palatino Linotype"/>
        <a:ea typeface=""/>
        <a:cs typeface=""/>
        <a:font script="Jpan" typeface="HGS明朝E"/>
        <a:font script="Hang" typeface="맑은 고딕"/>
        <a:font script="Hans" typeface="宋体"/>
        <a:font script="Hant" typeface="新細明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V67"/>
  <sheetViews>
    <sheetView showGridLines="0" tabSelected="1" view="pageLayout" topLeftCell="A19" zoomScaleNormal="100" workbookViewId="0">
      <selection activeCell="H40" sqref="H40:M40"/>
    </sheetView>
  </sheetViews>
  <sheetFormatPr baseColWidth="10" defaultRowHeight="14.25" x14ac:dyDescent="0.2"/>
  <cols>
    <col min="1" max="1" width="4.625" style="2" customWidth="1"/>
    <col min="2" max="2" width="3.5" style="2" customWidth="1"/>
    <col min="3" max="3" width="14.25" style="2" customWidth="1"/>
    <col min="4" max="4" width="10.625" style="2" customWidth="1"/>
    <col min="5" max="7" width="3.125" style="2" customWidth="1"/>
    <col min="8" max="8" width="11" style="2"/>
    <col min="9" max="10" width="2.375" style="2" customWidth="1"/>
    <col min="11" max="11" width="31.75" style="2" customWidth="1"/>
    <col min="12" max="12" width="16.75" style="2" customWidth="1"/>
    <col min="13" max="13" width="0.75" style="2" customWidth="1"/>
    <col min="14" max="14" width="3.5" style="2" customWidth="1"/>
    <col min="15" max="15" width="11" customWidth="1"/>
    <col min="16" max="20" width="11" style="38" hidden="1" customWidth="1"/>
    <col min="21" max="22" width="11" style="51" hidden="1" customWidth="1"/>
  </cols>
  <sheetData>
    <row r="1" spans="1:22" ht="45.75" customHeight="1" x14ac:dyDescent="0.25">
      <c r="A1" s="210" t="s">
        <v>64</v>
      </c>
      <c r="B1" s="211"/>
      <c r="C1" s="211"/>
      <c r="D1" s="211"/>
      <c r="E1" s="211"/>
      <c r="F1" s="211"/>
      <c r="G1" s="211"/>
      <c r="H1" s="211"/>
      <c r="I1" s="211"/>
      <c r="J1" s="211"/>
      <c r="K1" s="211"/>
      <c r="L1" s="211"/>
      <c r="M1" s="211"/>
      <c r="N1" s="212"/>
      <c r="O1" s="46"/>
      <c r="P1" s="118">
        <v>43784</v>
      </c>
      <c r="Q1" s="180">
        <v>43787</v>
      </c>
      <c r="R1" s="55"/>
      <c r="S1" s="51"/>
      <c r="T1" s="53"/>
      <c r="V1" s="69"/>
    </row>
    <row r="2" spans="1:22" ht="15" customHeight="1" x14ac:dyDescent="0.25">
      <c r="A2" s="213" t="s">
        <v>0</v>
      </c>
      <c r="B2" s="214"/>
      <c r="C2" s="214"/>
      <c r="D2" s="214"/>
      <c r="E2" s="214"/>
      <c r="F2" s="214"/>
      <c r="G2" s="214"/>
      <c r="H2" s="214"/>
      <c r="I2" s="214"/>
      <c r="J2" s="214"/>
      <c r="K2" s="214"/>
      <c r="L2" s="214"/>
      <c r="M2" s="214"/>
      <c r="N2" s="215"/>
      <c r="O2" s="47"/>
      <c r="P2" s="57"/>
      <c r="Q2" s="51"/>
      <c r="R2" s="51"/>
      <c r="S2" s="51"/>
      <c r="T2" s="68"/>
      <c r="V2" s="65"/>
    </row>
    <row r="3" spans="1:22" ht="15" x14ac:dyDescent="0.25">
      <c r="A3" s="198"/>
      <c r="B3" s="199"/>
      <c r="C3" s="76"/>
      <c r="D3" s="76"/>
      <c r="E3" s="76"/>
      <c r="F3" s="76"/>
      <c r="G3" s="76"/>
      <c r="H3" s="76"/>
      <c r="I3" s="76"/>
      <c r="J3" s="76"/>
      <c r="K3" s="76"/>
      <c r="L3" s="134"/>
      <c r="M3" s="134"/>
      <c r="N3" s="78"/>
      <c r="O3" s="24"/>
      <c r="P3" s="51" t="s">
        <v>67</v>
      </c>
      <c r="Q3" s="51"/>
      <c r="R3" s="51"/>
      <c r="S3" s="51"/>
      <c r="T3" s="51"/>
      <c r="V3" s="71"/>
    </row>
    <row r="4" spans="1:22" s="84" customFormat="1" ht="15.75" thickBot="1" x14ac:dyDescent="0.3">
      <c r="A4" s="169"/>
      <c r="B4" s="170"/>
      <c r="C4" s="76"/>
      <c r="D4" s="76"/>
      <c r="E4" s="76"/>
      <c r="F4" s="76"/>
      <c r="G4" s="76"/>
      <c r="H4" s="76"/>
      <c r="I4" s="76"/>
      <c r="J4" s="76"/>
      <c r="K4" s="76"/>
      <c r="L4" s="77"/>
      <c r="M4" s="77"/>
      <c r="N4" s="78"/>
      <c r="O4" s="24"/>
      <c r="P4" s="108"/>
      <c r="Q4" s="108"/>
      <c r="R4" s="108"/>
      <c r="S4" s="108"/>
      <c r="T4" s="108"/>
      <c r="U4" s="108"/>
      <c r="V4" s="71"/>
    </row>
    <row r="5" spans="1:22" ht="15" thickBot="1" x14ac:dyDescent="0.25">
      <c r="A5" s="1"/>
      <c r="B5" s="4" t="s">
        <v>1</v>
      </c>
      <c r="C5" s="6"/>
      <c r="D5" s="216"/>
      <c r="E5" s="217"/>
      <c r="F5" s="217"/>
      <c r="G5" s="218"/>
      <c r="I5" s="136" t="s">
        <v>3</v>
      </c>
      <c r="J5" s="4"/>
      <c r="L5" s="219"/>
      <c r="M5" s="220"/>
      <c r="N5" s="3"/>
      <c r="O5" s="41"/>
      <c r="P5" s="119" t="s">
        <v>68</v>
      </c>
      <c r="Q5" s="51"/>
      <c r="R5" s="51"/>
      <c r="S5" s="51"/>
      <c r="T5" s="51"/>
    </row>
    <row r="6" spans="1:22" ht="12.75" customHeight="1" x14ac:dyDescent="0.2">
      <c r="A6" s="1"/>
      <c r="B6" s="5"/>
      <c r="C6" s="58"/>
      <c r="D6" s="73" t="str">
        <f>IF(D5&gt;0,IF(D5="teilstationäre Pflege","tst",IF(D5="Kurzzeitpflege","kzp","vst")),"")</f>
        <v/>
      </c>
      <c r="E6" s="64"/>
      <c r="F6" s="73" t="str">
        <f>IF(D5="4. Generation","4.","")</f>
        <v/>
      </c>
      <c r="G6" s="6"/>
      <c r="H6" s="6"/>
      <c r="I6" s="6"/>
      <c r="J6" s="6"/>
      <c r="K6" s="6"/>
      <c r="L6" s="6"/>
      <c r="M6" s="6"/>
      <c r="N6" s="3"/>
      <c r="O6" s="42"/>
      <c r="P6" s="56" t="s">
        <v>103</v>
      </c>
      <c r="Q6" s="51"/>
      <c r="R6" s="51"/>
      <c r="S6" s="51"/>
      <c r="T6" s="51"/>
    </row>
    <row r="7" spans="1:22" ht="12.75" customHeight="1" x14ac:dyDescent="0.2">
      <c r="A7" s="1"/>
      <c r="B7" s="5"/>
      <c r="C7" s="58"/>
      <c r="D7" s="59"/>
      <c r="E7" s="6"/>
      <c r="F7" s="6"/>
      <c r="G7" s="6"/>
      <c r="H7" s="6"/>
      <c r="I7" s="6"/>
      <c r="J7" s="6"/>
      <c r="K7" s="6"/>
      <c r="L7" s="6"/>
      <c r="M7" s="6"/>
      <c r="N7" s="3"/>
      <c r="P7" s="56" t="s">
        <v>104</v>
      </c>
      <c r="Q7" s="51"/>
      <c r="R7" s="51"/>
      <c r="S7" s="51"/>
      <c r="T7" s="51"/>
    </row>
    <row r="8" spans="1:22" x14ac:dyDescent="0.2">
      <c r="A8" s="1"/>
      <c r="B8" s="29" t="s">
        <v>4</v>
      </c>
      <c r="C8" s="60"/>
      <c r="D8" s="60"/>
      <c r="E8" s="28"/>
      <c r="F8" s="28"/>
      <c r="G8" s="28"/>
      <c r="H8" s="28"/>
      <c r="I8" s="28"/>
      <c r="J8" s="28"/>
      <c r="K8" s="28"/>
      <c r="L8" s="28"/>
      <c r="M8" s="28"/>
      <c r="N8" s="3"/>
      <c r="O8" s="43"/>
      <c r="P8" s="56" t="s">
        <v>107</v>
      </c>
      <c r="Q8" s="51"/>
      <c r="R8" s="51"/>
      <c r="S8" s="51"/>
      <c r="T8" s="51"/>
    </row>
    <row r="9" spans="1:22" ht="12.75" customHeight="1" x14ac:dyDescent="0.2">
      <c r="A9" s="1"/>
      <c r="B9" s="6"/>
      <c r="C9" s="6"/>
      <c r="D9" s="26" t="str">
        <f>IF(AND(D5=0,D10&lt;&gt;0),"bitte wählen Sie noch die Art der Einrichtung aus","")</f>
        <v/>
      </c>
      <c r="E9" s="6"/>
      <c r="F9" s="6"/>
      <c r="G9" s="6"/>
      <c r="H9" s="6"/>
      <c r="I9" s="6"/>
      <c r="J9" s="6"/>
      <c r="K9" s="6"/>
      <c r="L9" s="6"/>
      <c r="M9" s="6"/>
      <c r="N9" s="3"/>
      <c r="O9" s="7"/>
      <c r="P9" s="66"/>
      <c r="Q9" s="51"/>
      <c r="R9" s="51"/>
      <c r="S9" s="51"/>
      <c r="T9" s="51"/>
    </row>
    <row r="10" spans="1:22" x14ac:dyDescent="0.2">
      <c r="A10" s="1"/>
      <c r="B10" s="8" t="s">
        <v>32</v>
      </c>
      <c r="C10" s="6"/>
      <c r="D10" s="200"/>
      <c r="E10" s="200"/>
      <c r="F10" s="200"/>
      <c r="G10" s="200"/>
      <c r="H10" s="200"/>
      <c r="I10" s="200"/>
      <c r="J10" s="200"/>
      <c r="K10" s="200"/>
      <c r="L10" s="200"/>
      <c r="M10" s="200"/>
      <c r="N10" s="9"/>
      <c r="O10" s="44"/>
      <c r="P10" s="66"/>
      <c r="Q10" s="51"/>
      <c r="R10" s="51"/>
      <c r="S10" s="51"/>
      <c r="T10" s="51"/>
    </row>
    <row r="11" spans="1:22" x14ac:dyDescent="0.2">
      <c r="A11" s="1"/>
      <c r="B11" s="6"/>
      <c r="C11" s="6"/>
      <c r="D11" s="10" t="s">
        <v>5</v>
      </c>
      <c r="E11" s="10"/>
      <c r="F11" s="6"/>
      <c r="G11" s="6"/>
      <c r="H11" s="6"/>
      <c r="I11" s="6"/>
      <c r="J11" s="10"/>
      <c r="K11" s="10"/>
      <c r="L11" s="10"/>
      <c r="M11" s="10"/>
      <c r="N11" s="11"/>
      <c r="P11" s="66"/>
      <c r="Q11" s="51"/>
      <c r="R11" s="51"/>
      <c r="S11" s="51"/>
      <c r="T11" s="51"/>
    </row>
    <row r="12" spans="1:22" x14ac:dyDescent="0.2">
      <c r="A12" s="1"/>
      <c r="B12" s="6"/>
      <c r="C12" s="6"/>
      <c r="D12" s="200"/>
      <c r="E12" s="200"/>
      <c r="F12" s="200"/>
      <c r="G12" s="200"/>
      <c r="H12" s="200"/>
      <c r="I12" s="200"/>
      <c r="J12" s="200"/>
      <c r="K12" s="200"/>
      <c r="L12" s="200"/>
      <c r="M12" s="200"/>
      <c r="N12" s="3"/>
      <c r="P12" s="51"/>
      <c r="Q12" s="51"/>
      <c r="R12" s="51"/>
      <c r="S12" s="51"/>
      <c r="T12" s="51"/>
    </row>
    <row r="13" spans="1:22" x14ac:dyDescent="0.2">
      <c r="A13" s="1"/>
      <c r="B13" s="6"/>
      <c r="C13" s="6"/>
      <c r="D13" s="10" t="s">
        <v>6</v>
      </c>
      <c r="E13" s="10"/>
      <c r="F13" s="6"/>
      <c r="G13" s="6"/>
      <c r="H13" s="6"/>
      <c r="I13" s="6"/>
      <c r="J13" s="6"/>
      <c r="K13" s="6"/>
      <c r="L13" s="6"/>
      <c r="M13" s="6"/>
      <c r="N13" s="3"/>
      <c r="O13" s="45"/>
      <c r="P13" s="66"/>
      <c r="Q13" s="51"/>
      <c r="R13" s="51"/>
      <c r="S13" s="51"/>
      <c r="T13" s="51"/>
    </row>
    <row r="14" spans="1:22" x14ac:dyDescent="0.2">
      <c r="A14" s="1"/>
      <c r="B14" s="6"/>
      <c r="C14" s="6"/>
      <c r="D14" s="202"/>
      <c r="E14" s="202"/>
      <c r="F14" s="202"/>
      <c r="G14" s="202"/>
      <c r="H14" s="202"/>
      <c r="I14" s="202"/>
      <c r="J14" s="202"/>
      <c r="K14" s="202"/>
      <c r="L14" s="202"/>
      <c r="M14" s="202"/>
      <c r="N14" s="3"/>
      <c r="O14" s="48"/>
      <c r="P14" s="51"/>
      <c r="Q14" s="51"/>
      <c r="R14" s="51"/>
      <c r="S14" s="51"/>
      <c r="T14" s="51"/>
    </row>
    <row r="15" spans="1:22" x14ac:dyDescent="0.2">
      <c r="A15" s="1"/>
      <c r="B15" s="6"/>
      <c r="C15" s="6"/>
      <c r="D15" s="10" t="s">
        <v>7</v>
      </c>
      <c r="E15" s="10"/>
      <c r="F15" s="6"/>
      <c r="G15" s="6"/>
      <c r="H15" s="6"/>
      <c r="I15" s="6"/>
      <c r="J15" s="6"/>
      <c r="K15" s="6"/>
      <c r="L15" s="6"/>
      <c r="M15" s="6"/>
      <c r="N15" s="3"/>
      <c r="P15" s="51"/>
      <c r="Q15" s="51"/>
      <c r="R15" s="51"/>
      <c r="S15" s="51"/>
      <c r="T15" s="51"/>
    </row>
    <row r="16" spans="1:22" x14ac:dyDescent="0.2">
      <c r="A16" s="1"/>
      <c r="B16" s="6"/>
      <c r="C16" s="6"/>
      <c r="D16" s="203"/>
      <c r="E16" s="204"/>
      <c r="F16" s="204"/>
      <c r="G16" s="204"/>
      <c r="H16" s="205"/>
      <c r="I16" s="6"/>
      <c r="J16" s="202"/>
      <c r="K16" s="202"/>
      <c r="L16" s="202"/>
      <c r="M16" s="202"/>
      <c r="N16" s="3"/>
      <c r="P16" s="51"/>
      <c r="Q16" s="51"/>
      <c r="R16" s="51"/>
      <c r="S16" s="51"/>
      <c r="T16" s="51"/>
    </row>
    <row r="17" spans="1:20" x14ac:dyDescent="0.2">
      <c r="A17" s="1"/>
      <c r="B17" s="6"/>
      <c r="C17" s="6"/>
      <c r="D17" s="10" t="s">
        <v>8</v>
      </c>
      <c r="E17" s="10"/>
      <c r="F17" s="6"/>
      <c r="G17" s="6"/>
      <c r="H17" s="6"/>
      <c r="I17" s="6"/>
      <c r="J17" s="10" t="s">
        <v>9</v>
      </c>
      <c r="K17" s="10"/>
      <c r="L17" s="10"/>
      <c r="M17" s="6"/>
      <c r="N17" s="3"/>
      <c r="P17" s="51"/>
      <c r="Q17" s="51"/>
      <c r="R17" s="51"/>
      <c r="S17" s="51"/>
      <c r="T17" s="51"/>
    </row>
    <row r="18" spans="1:20" x14ac:dyDescent="0.2">
      <c r="A18" s="1"/>
      <c r="B18" s="6"/>
      <c r="C18" s="6"/>
      <c r="D18" s="206"/>
      <c r="E18" s="204"/>
      <c r="F18" s="204"/>
      <c r="G18" s="204"/>
      <c r="H18" s="205"/>
      <c r="I18" s="6"/>
      <c r="J18" s="221"/>
      <c r="K18" s="221"/>
      <c r="L18" s="221"/>
      <c r="M18" s="221"/>
      <c r="N18" s="3"/>
      <c r="P18" s="51"/>
      <c r="Q18" s="51"/>
      <c r="R18" s="54"/>
      <c r="S18" s="51"/>
      <c r="T18" s="51"/>
    </row>
    <row r="19" spans="1:20" x14ac:dyDescent="0.2">
      <c r="A19" s="1"/>
      <c r="B19" s="6"/>
      <c r="C19" s="6"/>
      <c r="D19" s="10" t="s">
        <v>10</v>
      </c>
      <c r="E19" s="10"/>
      <c r="F19" s="6"/>
      <c r="G19" s="6"/>
      <c r="H19" s="6"/>
      <c r="I19" s="6"/>
      <c r="J19" s="12" t="s">
        <v>34</v>
      </c>
      <c r="K19" s="6"/>
      <c r="L19" s="6"/>
      <c r="M19" s="6"/>
      <c r="N19" s="3"/>
      <c r="P19" s="51"/>
      <c r="Q19" s="51"/>
      <c r="R19" s="51"/>
      <c r="S19" s="51"/>
      <c r="T19" s="51"/>
    </row>
    <row r="20" spans="1:20" ht="14.25" customHeight="1" x14ac:dyDescent="0.2">
      <c r="A20" s="1"/>
      <c r="B20" s="6"/>
      <c r="C20" s="6"/>
      <c r="D20" s="203"/>
      <c r="E20" s="204"/>
      <c r="F20" s="204"/>
      <c r="G20" s="204"/>
      <c r="H20" s="205"/>
      <c r="I20" s="6"/>
      <c r="J20" s="202"/>
      <c r="K20" s="202"/>
      <c r="L20" s="202"/>
      <c r="M20" s="202"/>
      <c r="N20" s="3"/>
      <c r="P20" s="51"/>
      <c r="Q20" s="51"/>
      <c r="R20" s="51"/>
      <c r="S20" s="51"/>
      <c r="T20" s="51"/>
    </row>
    <row r="21" spans="1:20" x14ac:dyDescent="0.2">
      <c r="A21" s="1"/>
      <c r="B21" s="6"/>
      <c r="C21" s="6"/>
      <c r="D21" s="10" t="s">
        <v>33</v>
      </c>
      <c r="E21" s="10"/>
      <c r="F21" s="6"/>
      <c r="G21" s="6"/>
      <c r="H21" s="6"/>
      <c r="I21" s="6"/>
      <c r="J21" s="10" t="s">
        <v>11</v>
      </c>
      <c r="K21" s="10"/>
      <c r="L21" s="10"/>
      <c r="M21" s="6"/>
      <c r="N21" s="3"/>
      <c r="P21" s="51"/>
      <c r="Q21" s="51"/>
      <c r="R21" s="51"/>
      <c r="S21" s="51"/>
      <c r="T21" s="51"/>
    </row>
    <row r="22" spans="1:20" ht="12.75" customHeight="1" x14ac:dyDescent="0.2">
      <c r="A22" s="1"/>
      <c r="B22" s="6"/>
      <c r="C22" s="6"/>
      <c r="D22" s="10"/>
      <c r="E22" s="10"/>
      <c r="F22" s="6"/>
      <c r="G22" s="6"/>
      <c r="H22" s="6"/>
      <c r="I22" s="6"/>
      <c r="J22" s="12"/>
      <c r="K22" s="6"/>
      <c r="L22" s="6"/>
      <c r="M22" s="6"/>
      <c r="N22" s="3"/>
      <c r="P22" s="51"/>
      <c r="Q22" s="51"/>
      <c r="R22" s="51"/>
      <c r="S22" s="51"/>
      <c r="T22" s="51"/>
    </row>
    <row r="23" spans="1:20" ht="12.75" customHeight="1" x14ac:dyDescent="0.2">
      <c r="A23" s="1"/>
      <c r="B23" s="6"/>
      <c r="C23" s="6"/>
      <c r="D23" s="10"/>
      <c r="E23" s="10"/>
      <c r="F23" s="6"/>
      <c r="G23" s="6"/>
      <c r="H23" s="6"/>
      <c r="I23" s="6"/>
      <c r="J23" s="6"/>
      <c r="K23" s="6"/>
      <c r="L23" s="6"/>
      <c r="M23" s="6"/>
      <c r="N23" s="3"/>
      <c r="P23" s="51"/>
      <c r="Q23" s="51"/>
      <c r="R23" s="51"/>
      <c r="S23" s="51"/>
      <c r="T23" s="51"/>
    </row>
    <row r="24" spans="1:20" x14ac:dyDescent="0.2">
      <c r="A24" s="1"/>
      <c r="B24" s="8" t="s">
        <v>12</v>
      </c>
      <c r="C24" s="6"/>
      <c r="D24" s="200"/>
      <c r="E24" s="200"/>
      <c r="F24" s="200"/>
      <c r="G24" s="200"/>
      <c r="H24" s="200"/>
      <c r="I24" s="200"/>
      <c r="J24" s="200"/>
      <c r="K24" s="200"/>
      <c r="L24" s="200"/>
      <c r="M24" s="200"/>
      <c r="N24" s="3"/>
      <c r="P24" s="51"/>
      <c r="Q24" s="51"/>
      <c r="R24" s="51"/>
      <c r="S24" s="51"/>
      <c r="T24" s="51"/>
    </row>
    <row r="25" spans="1:20" x14ac:dyDescent="0.2">
      <c r="A25" s="1"/>
      <c r="B25" s="6"/>
      <c r="C25" s="6"/>
      <c r="D25" s="10" t="s">
        <v>13</v>
      </c>
      <c r="E25" s="10"/>
      <c r="F25" s="6"/>
      <c r="G25" s="6"/>
      <c r="H25" s="6"/>
      <c r="I25" s="6"/>
      <c r="J25" s="6"/>
      <c r="K25" s="6"/>
      <c r="L25" s="6"/>
      <c r="M25" s="6"/>
      <c r="N25" s="3"/>
      <c r="P25" s="51"/>
      <c r="Q25" s="51"/>
      <c r="R25" s="51"/>
      <c r="S25" s="51"/>
      <c r="T25" s="51"/>
    </row>
    <row r="26" spans="1:20" x14ac:dyDescent="0.2">
      <c r="A26" s="1"/>
      <c r="B26" s="6"/>
      <c r="C26" s="6"/>
      <c r="D26" s="200"/>
      <c r="E26" s="200"/>
      <c r="F26" s="200"/>
      <c r="G26" s="200"/>
      <c r="H26" s="200"/>
      <c r="I26" s="200"/>
      <c r="J26" s="200"/>
      <c r="K26" s="200"/>
      <c r="L26" s="200"/>
      <c r="M26" s="200"/>
      <c r="N26" s="3"/>
      <c r="P26" s="51"/>
      <c r="Q26" s="51"/>
      <c r="R26" s="51"/>
      <c r="S26" s="51"/>
      <c r="T26" s="51"/>
    </row>
    <row r="27" spans="1:20" ht="14.25" customHeight="1" x14ac:dyDescent="0.2">
      <c r="A27" s="1"/>
      <c r="B27" s="6"/>
      <c r="C27" s="6"/>
      <c r="D27" s="10" t="s">
        <v>6</v>
      </c>
      <c r="E27" s="10"/>
      <c r="F27" s="6"/>
      <c r="G27" s="6"/>
      <c r="H27" s="6"/>
      <c r="I27" s="6"/>
      <c r="J27" s="6"/>
      <c r="K27" s="6"/>
      <c r="L27" s="6"/>
      <c r="M27" s="6"/>
      <c r="N27" s="3"/>
      <c r="P27" s="51"/>
      <c r="Q27" s="51"/>
      <c r="R27" s="51"/>
      <c r="S27" s="51"/>
      <c r="T27" s="51"/>
    </row>
    <row r="28" spans="1:20" x14ac:dyDescent="0.2">
      <c r="A28" s="1"/>
      <c r="B28" s="6"/>
      <c r="C28" s="6"/>
      <c r="D28" s="202"/>
      <c r="E28" s="202"/>
      <c r="F28" s="202"/>
      <c r="G28" s="202"/>
      <c r="H28" s="202"/>
      <c r="I28" s="202"/>
      <c r="J28" s="202"/>
      <c r="K28" s="202"/>
      <c r="L28" s="202"/>
      <c r="M28" s="202"/>
      <c r="N28" s="3"/>
      <c r="P28" s="51"/>
      <c r="Q28" s="51"/>
      <c r="R28" s="51"/>
      <c r="S28" s="51"/>
      <c r="T28" s="51"/>
    </row>
    <row r="29" spans="1:20" x14ac:dyDescent="0.2">
      <c r="A29" s="1"/>
      <c r="B29" s="6"/>
      <c r="C29" s="6"/>
      <c r="D29" s="10" t="s">
        <v>7</v>
      </c>
      <c r="E29" s="10"/>
      <c r="F29" s="6"/>
      <c r="G29" s="6"/>
      <c r="H29" s="6"/>
      <c r="I29" s="6"/>
      <c r="J29" s="6"/>
      <c r="K29" s="6"/>
      <c r="L29" s="6"/>
      <c r="M29" s="6"/>
      <c r="N29" s="3"/>
      <c r="P29" s="51"/>
      <c r="Q29" s="51"/>
      <c r="R29" s="51"/>
      <c r="S29" s="51"/>
      <c r="T29" s="51"/>
    </row>
    <row r="30" spans="1:20" x14ac:dyDescent="0.2">
      <c r="A30" s="1"/>
      <c r="B30" s="6"/>
      <c r="C30" s="6"/>
      <c r="D30" s="203"/>
      <c r="E30" s="204"/>
      <c r="F30" s="204"/>
      <c r="G30" s="204"/>
      <c r="H30" s="205"/>
      <c r="I30" s="6"/>
      <c r="J30" s="202"/>
      <c r="K30" s="202"/>
      <c r="L30" s="202"/>
      <c r="M30" s="202"/>
      <c r="N30" s="3"/>
      <c r="P30" s="51"/>
      <c r="Q30" s="51"/>
      <c r="R30" s="51"/>
      <c r="S30" s="51"/>
      <c r="T30" s="51"/>
    </row>
    <row r="31" spans="1:20" x14ac:dyDescent="0.2">
      <c r="A31" s="1"/>
      <c r="B31" s="6"/>
      <c r="C31" s="6"/>
      <c r="D31" s="10" t="s">
        <v>8</v>
      </c>
      <c r="E31" s="10"/>
      <c r="F31" s="6"/>
      <c r="G31" s="6"/>
      <c r="H31" s="6"/>
      <c r="I31" s="6"/>
      <c r="J31" s="10" t="s">
        <v>9</v>
      </c>
      <c r="K31" s="10"/>
      <c r="L31" s="10"/>
      <c r="M31" s="10"/>
      <c r="N31" s="11"/>
      <c r="P31" s="51"/>
      <c r="Q31" s="51"/>
      <c r="R31" s="51"/>
      <c r="S31" s="51"/>
      <c r="T31" s="51"/>
    </row>
    <row r="32" spans="1:20" x14ac:dyDescent="0.2">
      <c r="A32" s="1"/>
      <c r="B32" s="6"/>
      <c r="C32" s="6"/>
      <c r="D32" s="206"/>
      <c r="E32" s="204"/>
      <c r="F32" s="204"/>
      <c r="G32" s="204"/>
      <c r="H32" s="205"/>
      <c r="I32" s="6"/>
      <c r="J32" s="221"/>
      <c r="K32" s="221"/>
      <c r="L32" s="221"/>
      <c r="M32" s="221"/>
      <c r="N32" s="3"/>
    </row>
    <row r="33" spans="1:22" x14ac:dyDescent="0.2">
      <c r="A33" s="1"/>
      <c r="B33" s="6"/>
      <c r="C33" s="6"/>
      <c r="D33" s="10" t="s">
        <v>10</v>
      </c>
      <c r="E33" s="10"/>
      <c r="F33" s="6"/>
      <c r="G33" s="6"/>
      <c r="H33" s="6"/>
      <c r="I33" s="6"/>
      <c r="J33" s="12" t="s">
        <v>34</v>
      </c>
      <c r="K33" s="6"/>
      <c r="L33" s="6"/>
      <c r="M33" s="6"/>
      <c r="N33" s="3"/>
    </row>
    <row r="34" spans="1:22" x14ac:dyDescent="0.2">
      <c r="A34" s="1"/>
      <c r="B34" s="6"/>
      <c r="C34" s="6"/>
      <c r="D34" s="200"/>
      <c r="E34" s="200"/>
      <c r="F34" s="200"/>
      <c r="G34" s="200"/>
      <c r="H34" s="200"/>
      <c r="I34" s="200"/>
      <c r="J34" s="200"/>
      <c r="K34" s="200"/>
      <c r="L34" s="200"/>
      <c r="M34" s="200"/>
      <c r="N34" s="3"/>
      <c r="O34" s="45"/>
      <c r="Q34" s="105"/>
    </row>
    <row r="35" spans="1:22" x14ac:dyDescent="0.2">
      <c r="A35" s="1"/>
      <c r="B35" s="6"/>
      <c r="C35" s="6"/>
      <c r="D35" s="10" t="s">
        <v>36</v>
      </c>
      <c r="E35" s="10"/>
      <c r="F35" s="6"/>
      <c r="G35" s="6"/>
      <c r="H35" s="6"/>
      <c r="I35" s="6"/>
      <c r="J35" s="12"/>
      <c r="K35" s="6"/>
      <c r="L35" s="6"/>
      <c r="M35" s="6"/>
      <c r="N35" s="3"/>
    </row>
    <row r="36" spans="1:22" ht="12.75" customHeight="1" x14ac:dyDescent="0.2">
      <c r="A36" s="1"/>
      <c r="B36" s="6"/>
      <c r="C36" s="6"/>
      <c r="D36" s="10"/>
      <c r="E36" s="10"/>
      <c r="F36" s="6"/>
      <c r="G36" s="6"/>
      <c r="H36" s="6"/>
      <c r="I36" s="6"/>
      <c r="J36" s="6"/>
      <c r="K36" s="6"/>
      <c r="L36" s="6"/>
      <c r="M36" s="6"/>
      <c r="N36" s="3"/>
      <c r="Q36" s="105"/>
    </row>
    <row r="37" spans="1:22" x14ac:dyDescent="0.2">
      <c r="A37" s="1"/>
      <c r="N37" s="3"/>
    </row>
    <row r="38" spans="1:22" ht="14.25" customHeight="1" x14ac:dyDescent="0.2">
      <c r="A38" s="1"/>
      <c r="B38" s="29" t="s">
        <v>14</v>
      </c>
      <c r="C38" s="28"/>
      <c r="D38" s="37"/>
      <c r="E38" s="37"/>
      <c r="F38" s="28"/>
      <c r="G38" s="28"/>
      <c r="H38" s="28"/>
      <c r="I38" s="28"/>
      <c r="J38" s="28"/>
      <c r="K38" s="28"/>
      <c r="L38" s="28"/>
      <c r="M38" s="28"/>
      <c r="N38" s="3"/>
    </row>
    <row r="39" spans="1:22" x14ac:dyDescent="0.2">
      <c r="A39" s="1"/>
      <c r="B39" s="6"/>
      <c r="C39" s="181"/>
      <c r="N39" s="3"/>
    </row>
    <row r="40" spans="1:22" s="139" customFormat="1" ht="14.25" customHeight="1" x14ac:dyDescent="0.2">
      <c r="A40" s="135"/>
      <c r="B40" s="137"/>
      <c r="C40" s="14"/>
      <c r="D40" s="6"/>
      <c r="E40" s="8"/>
      <c r="F40" s="6"/>
      <c r="G40" s="15" t="s">
        <v>15</v>
      </c>
      <c r="H40" s="201"/>
      <c r="I40" s="201"/>
      <c r="J40" s="201"/>
      <c r="K40" s="201"/>
      <c r="L40" s="201"/>
      <c r="M40" s="201"/>
      <c r="N40" s="138"/>
      <c r="P40" s="81"/>
      <c r="Q40" s="81"/>
      <c r="R40" s="81"/>
      <c r="S40" s="81"/>
      <c r="T40" s="81"/>
    </row>
    <row r="41" spans="1:22" s="139" customFormat="1" ht="14.25" customHeight="1" x14ac:dyDescent="0.2">
      <c r="A41" s="135"/>
      <c r="H41" s="81"/>
      <c r="I41" s="81"/>
      <c r="J41" s="182"/>
      <c r="K41" s="182"/>
      <c r="L41" s="182"/>
      <c r="M41" s="182"/>
      <c r="N41" s="138"/>
      <c r="P41" s="81"/>
      <c r="Q41" s="81"/>
      <c r="R41" s="81"/>
      <c r="S41" s="81"/>
      <c r="T41" s="81"/>
    </row>
    <row r="42" spans="1:22" s="139" customFormat="1" ht="14.25" customHeight="1" x14ac:dyDescent="0.2">
      <c r="A42" s="135"/>
      <c r="B42" s="8" t="s">
        <v>16</v>
      </c>
      <c r="C42" s="6"/>
      <c r="D42" s="10"/>
      <c r="E42" s="10"/>
      <c r="F42" s="6"/>
      <c r="G42" s="6"/>
      <c r="H42" s="6"/>
      <c r="I42" s="16"/>
      <c r="J42" s="137"/>
      <c r="K42" s="137"/>
      <c r="L42" s="137"/>
      <c r="M42" s="137"/>
      <c r="N42" s="138"/>
      <c r="P42" s="81"/>
      <c r="Q42" s="81"/>
      <c r="R42" s="81"/>
      <c r="S42" s="81"/>
      <c r="T42" s="81"/>
    </row>
    <row r="43" spans="1:22" s="84" customFormat="1" ht="14.25" customHeight="1" x14ac:dyDescent="0.2">
      <c r="A43" s="86"/>
      <c r="B43" s="90"/>
      <c r="C43" s="90"/>
      <c r="D43" s="116"/>
      <c r="E43" s="116"/>
      <c r="F43" s="90"/>
      <c r="G43" s="90"/>
      <c r="H43" s="90"/>
      <c r="I43" s="90"/>
      <c r="J43" s="90"/>
      <c r="K43" s="90"/>
      <c r="L43" s="90"/>
      <c r="M43" s="90"/>
      <c r="N43" s="88"/>
      <c r="P43" s="105"/>
      <c r="Q43" s="105"/>
      <c r="R43" s="105"/>
      <c r="S43" s="105"/>
      <c r="T43" s="105"/>
      <c r="U43" s="108"/>
      <c r="V43" s="108"/>
    </row>
    <row r="44" spans="1:22" s="2" customFormat="1" ht="12.75" customHeight="1" x14ac:dyDescent="0.2">
      <c r="A44" s="1"/>
      <c r="J44" s="6"/>
      <c r="K44" s="6"/>
      <c r="L44" s="6"/>
      <c r="M44" s="6"/>
      <c r="N44" s="3"/>
      <c r="O44" s="7"/>
      <c r="P44" s="38"/>
      <c r="Q44" s="38"/>
      <c r="R44" s="38"/>
      <c r="S44" s="38"/>
      <c r="T44" s="38"/>
      <c r="U44" s="38"/>
      <c r="V44" s="38"/>
    </row>
    <row r="45" spans="1:22" ht="12.75" customHeight="1" x14ac:dyDescent="0.2">
      <c r="A45" s="1"/>
      <c r="B45" s="6"/>
      <c r="C45" s="6"/>
      <c r="D45" s="10"/>
      <c r="E45" s="10"/>
      <c r="F45" s="6"/>
      <c r="G45" s="6"/>
      <c r="H45" s="6"/>
      <c r="I45" s="6"/>
      <c r="J45" s="6"/>
      <c r="K45" s="6"/>
      <c r="L45" s="6"/>
      <c r="M45" s="6"/>
      <c r="N45" s="3"/>
      <c r="P45" s="38" t="s">
        <v>72</v>
      </c>
    </row>
    <row r="46" spans="1:22" x14ac:dyDescent="0.2">
      <c r="A46" s="1"/>
      <c r="B46" s="13" t="s">
        <v>17</v>
      </c>
      <c r="C46" s="6"/>
      <c r="D46" s="6"/>
      <c r="E46" s="6"/>
      <c r="F46" s="6"/>
      <c r="G46" s="6"/>
      <c r="H46" s="6"/>
      <c r="I46" s="6"/>
      <c r="J46" s="6"/>
      <c r="K46" s="6"/>
      <c r="L46" s="75"/>
      <c r="M46" s="6"/>
      <c r="N46" s="3"/>
      <c r="P46" s="38" t="s">
        <v>73</v>
      </c>
    </row>
    <row r="47" spans="1:22" s="84" customFormat="1" x14ac:dyDescent="0.2">
      <c r="A47" s="86"/>
      <c r="B47" s="94"/>
      <c r="C47" s="90"/>
      <c r="D47" s="90"/>
      <c r="E47" s="90"/>
      <c r="F47" s="90"/>
      <c r="G47" s="90"/>
      <c r="H47" s="90"/>
      <c r="I47" s="90"/>
      <c r="J47" s="90"/>
      <c r="K47" s="90"/>
      <c r="L47" s="183"/>
      <c r="M47" s="90"/>
      <c r="N47" s="88"/>
      <c r="P47" s="105" t="s">
        <v>74</v>
      </c>
      <c r="Q47" s="105"/>
      <c r="R47" s="105"/>
      <c r="S47" s="105"/>
      <c r="T47" s="105"/>
      <c r="U47" s="108"/>
      <c r="V47" s="108"/>
    </row>
    <row r="48" spans="1:22" s="84" customFormat="1" x14ac:dyDescent="0.2">
      <c r="A48" s="86"/>
      <c r="B48" s="102" t="s">
        <v>18</v>
      </c>
      <c r="C48" s="101"/>
      <c r="D48" s="87"/>
      <c r="E48" s="90"/>
      <c r="F48" s="90"/>
      <c r="G48" s="90"/>
      <c r="H48" s="90"/>
      <c r="I48" s="90"/>
      <c r="J48" s="90"/>
      <c r="K48" s="90"/>
      <c r="L48" s="74"/>
      <c r="M48" s="90"/>
      <c r="N48" s="88"/>
      <c r="P48" s="105" t="s">
        <v>75</v>
      </c>
      <c r="Q48" s="105"/>
      <c r="R48" s="105"/>
      <c r="S48" s="105"/>
      <c r="T48" s="105"/>
      <c r="U48" s="108"/>
      <c r="V48" s="108"/>
    </row>
    <row r="49" spans="1:22" s="84" customFormat="1" x14ac:dyDescent="0.2">
      <c r="A49" s="86"/>
      <c r="B49" s="94"/>
      <c r="C49" s="90"/>
      <c r="D49" s="90"/>
      <c r="E49" s="90"/>
      <c r="F49" s="90"/>
      <c r="G49" s="90"/>
      <c r="H49" s="90"/>
      <c r="I49" s="90"/>
      <c r="J49" s="90"/>
      <c r="K49" s="190" t="str">
        <f>IF(L48&lt;&gt;0,IF(AND(D6="tst",L48=250),"",(IF(AND(D6="tst",L48=312),"",IF(L48=365,"","Öffnungstage nicht plausibel zur Einrichtungsart")))),"")</f>
        <v/>
      </c>
      <c r="L49" s="183"/>
      <c r="M49" s="90"/>
      <c r="N49" s="88"/>
      <c r="P49" s="105"/>
      <c r="Q49" s="105"/>
      <c r="R49" s="105"/>
      <c r="S49" s="105"/>
      <c r="T49" s="105"/>
      <c r="U49" s="108"/>
      <c r="V49" s="108"/>
    </row>
    <row r="50" spans="1:22" s="84" customFormat="1" x14ac:dyDescent="0.2">
      <c r="A50" s="86"/>
      <c r="B50" s="129" t="s">
        <v>35</v>
      </c>
      <c r="C50" s="99"/>
      <c r="D50" s="100"/>
      <c r="E50" s="87"/>
      <c r="F50" s="90"/>
      <c r="G50" s="90"/>
      <c r="H50" s="90"/>
      <c r="I50" s="90"/>
      <c r="J50" s="90"/>
      <c r="K50" s="90"/>
      <c r="L50" s="104"/>
      <c r="M50" s="90"/>
      <c r="N50" s="88"/>
      <c r="P50" s="105" t="s">
        <v>76</v>
      </c>
      <c r="Q50" s="105"/>
      <c r="R50" s="105"/>
      <c r="S50" s="105"/>
      <c r="T50" s="105"/>
      <c r="U50" s="108"/>
      <c r="V50" s="108"/>
    </row>
    <row r="51" spans="1:22" s="84" customFormat="1" x14ac:dyDescent="0.2">
      <c r="A51" s="86"/>
      <c r="B51" s="94"/>
      <c r="C51" s="90"/>
      <c r="D51" s="90"/>
      <c r="E51" s="90"/>
      <c r="F51" s="90"/>
      <c r="G51" s="90"/>
      <c r="H51" s="90"/>
      <c r="I51" s="90"/>
      <c r="J51" s="90"/>
      <c r="K51" s="190" t="str">
        <f>IF(L50=0,"",IF(L50&gt;0,IF(AND(D6="vst",L50&gt;95.9)=TRUE,"",IF(AND(D6="kzp",L50&gt;89.9)=TRUE,"",IF(AND(D6="tst",L50&gt;84.9)=TRUE,"","Auslastung nicht plausibel")))))</f>
        <v/>
      </c>
      <c r="L51" s="183"/>
      <c r="M51" s="90"/>
      <c r="N51" s="88"/>
      <c r="P51" s="105" t="s">
        <v>88</v>
      </c>
      <c r="Q51" s="105"/>
      <c r="R51" s="105"/>
      <c r="S51" s="105"/>
      <c r="T51" s="105"/>
      <c r="U51" s="108"/>
      <c r="V51" s="108"/>
    </row>
    <row r="52" spans="1:22" x14ac:dyDescent="0.2">
      <c r="A52" s="1"/>
      <c r="B52" s="89" t="s">
        <v>130</v>
      </c>
      <c r="C52" s="99"/>
      <c r="D52" s="100"/>
      <c r="E52" s="90"/>
      <c r="F52" s="90"/>
      <c r="G52" s="90"/>
      <c r="H52" s="90"/>
      <c r="I52" s="90"/>
      <c r="J52" s="90"/>
      <c r="K52" s="90"/>
      <c r="L52" s="111"/>
      <c r="M52" s="6"/>
      <c r="N52" s="3"/>
    </row>
    <row r="53" spans="1:22" s="84" customFormat="1" x14ac:dyDescent="0.2">
      <c r="A53" s="86"/>
      <c r="B53" s="102"/>
      <c r="C53" s="101"/>
      <c r="D53" s="87"/>
      <c r="E53" s="90"/>
      <c r="F53" s="90"/>
      <c r="G53" s="90"/>
      <c r="H53" s="90"/>
      <c r="I53" s="90"/>
      <c r="J53" s="90"/>
      <c r="K53" s="90"/>
      <c r="L53" s="184"/>
      <c r="M53" s="90"/>
      <c r="N53" s="88"/>
      <c r="P53" s="105" t="s">
        <v>80</v>
      </c>
      <c r="Q53" s="105"/>
      <c r="R53" s="105"/>
      <c r="S53" s="105"/>
      <c r="T53" s="105"/>
      <c r="U53" s="108"/>
      <c r="V53" s="108"/>
    </row>
    <row r="54" spans="1:22" s="84" customFormat="1" x14ac:dyDescent="0.2">
      <c r="A54" s="86"/>
      <c r="B54" s="102"/>
      <c r="C54" s="101"/>
      <c r="D54" s="87"/>
      <c r="E54" s="90"/>
      <c r="F54" s="90"/>
      <c r="G54" s="90"/>
      <c r="H54" s="90"/>
      <c r="I54" s="90"/>
      <c r="J54" s="90"/>
      <c r="K54" s="90"/>
      <c r="L54" s="184"/>
      <c r="M54" s="90"/>
      <c r="N54" s="88"/>
      <c r="P54" s="132" t="s">
        <v>97</v>
      </c>
      <c r="Q54" s="105"/>
      <c r="R54" s="105"/>
      <c r="S54" s="105"/>
      <c r="T54" s="105"/>
      <c r="U54" s="108"/>
      <c r="V54" s="108"/>
    </row>
    <row r="55" spans="1:22" s="84" customFormat="1" x14ac:dyDescent="0.2">
      <c r="A55" s="86"/>
      <c r="B55" s="89" t="s">
        <v>20</v>
      </c>
      <c r="C55" s="99"/>
      <c r="D55" s="100"/>
      <c r="E55" s="90"/>
      <c r="F55" s="90"/>
      <c r="G55" s="90"/>
      <c r="H55" s="90"/>
      <c r="I55" s="90"/>
      <c r="J55" s="90"/>
      <c r="K55" s="90"/>
      <c r="L55" s="184"/>
      <c r="M55" s="90"/>
      <c r="N55" s="88"/>
      <c r="P55" s="105"/>
      <c r="Q55" s="105"/>
      <c r="R55" s="105"/>
      <c r="S55" s="105"/>
      <c r="T55" s="105"/>
      <c r="U55" s="108"/>
      <c r="V55" s="108"/>
    </row>
    <row r="56" spans="1:22" s="84" customFormat="1" x14ac:dyDescent="0.2">
      <c r="A56" s="86"/>
      <c r="B56" s="89"/>
      <c r="C56" s="99"/>
      <c r="D56" s="100"/>
      <c r="E56" s="90"/>
      <c r="F56" s="90"/>
      <c r="G56" s="90"/>
      <c r="H56" s="90"/>
      <c r="I56" s="90"/>
      <c r="J56" s="90"/>
      <c r="K56" s="90"/>
      <c r="L56" s="184"/>
      <c r="M56" s="90"/>
      <c r="N56" s="88"/>
      <c r="P56" s="105"/>
      <c r="Q56" s="105"/>
      <c r="R56" s="105"/>
      <c r="S56" s="105"/>
      <c r="T56" s="105"/>
      <c r="U56" s="108"/>
      <c r="V56" s="108"/>
    </row>
    <row r="57" spans="1:22" s="84" customFormat="1" x14ac:dyDescent="0.2">
      <c r="A57" s="86"/>
      <c r="B57" s="89"/>
      <c r="C57" s="99"/>
      <c r="D57" s="100"/>
      <c r="E57" s="90"/>
      <c r="F57" s="90"/>
      <c r="G57" s="90"/>
      <c r="H57" s="90"/>
      <c r="I57" s="90"/>
      <c r="J57" s="90"/>
      <c r="K57" s="90"/>
      <c r="L57" s="184"/>
      <c r="M57" s="90"/>
      <c r="N57" s="88"/>
      <c r="P57" s="105"/>
      <c r="Q57" s="105"/>
      <c r="R57" s="105"/>
      <c r="S57" s="105"/>
      <c r="T57" s="105"/>
      <c r="U57" s="108"/>
      <c r="V57" s="108"/>
    </row>
    <row r="58" spans="1:22" s="84" customFormat="1" x14ac:dyDescent="0.2">
      <c r="A58" s="86"/>
      <c r="B58" s="89"/>
      <c r="C58" s="99"/>
      <c r="D58" s="100"/>
      <c r="E58" s="90"/>
      <c r="F58" s="90"/>
      <c r="G58" s="90"/>
      <c r="H58" s="90"/>
      <c r="I58" s="90"/>
      <c r="J58" s="90"/>
      <c r="K58" s="90"/>
      <c r="L58" s="184"/>
      <c r="M58" s="90"/>
      <c r="N58" s="88"/>
      <c r="P58" s="105"/>
      <c r="Q58" s="105"/>
      <c r="R58" s="105"/>
      <c r="S58" s="105"/>
      <c r="T58" s="105"/>
      <c r="U58" s="108"/>
      <c r="V58" s="108"/>
    </row>
    <row r="59" spans="1:22" s="84" customFormat="1" x14ac:dyDescent="0.2">
      <c r="A59" s="86"/>
      <c r="B59" s="89"/>
      <c r="C59" s="99"/>
      <c r="D59" s="100"/>
      <c r="E59" s="90"/>
      <c r="F59" s="90"/>
      <c r="G59" s="90"/>
      <c r="H59" s="90"/>
      <c r="I59" s="90"/>
      <c r="J59" s="90"/>
      <c r="K59" s="90"/>
      <c r="L59" s="184"/>
      <c r="M59" s="90"/>
      <c r="N59" s="88"/>
      <c r="P59" s="105"/>
      <c r="Q59" s="105"/>
      <c r="R59" s="105"/>
      <c r="S59" s="105"/>
      <c r="T59" s="105"/>
      <c r="U59" s="108"/>
      <c r="V59" s="108"/>
    </row>
    <row r="60" spans="1:22" s="84" customFormat="1" x14ac:dyDescent="0.2">
      <c r="A60" s="86"/>
      <c r="B60" s="89"/>
      <c r="C60" s="99"/>
      <c r="D60" s="100"/>
      <c r="E60" s="90"/>
      <c r="F60" s="90"/>
      <c r="G60" s="90"/>
      <c r="H60" s="90"/>
      <c r="I60" s="90"/>
      <c r="J60" s="90"/>
      <c r="K60" s="90"/>
      <c r="L60" s="184"/>
      <c r="M60" s="90"/>
      <c r="N60" s="88"/>
      <c r="P60" s="105"/>
      <c r="Q60" s="105"/>
      <c r="R60" s="105"/>
      <c r="S60" s="105"/>
      <c r="T60" s="105"/>
      <c r="U60" s="108"/>
      <c r="V60" s="108"/>
    </row>
    <row r="61" spans="1:22" s="84" customFormat="1" x14ac:dyDescent="0.2">
      <c r="A61" s="86"/>
      <c r="B61" s="89"/>
      <c r="C61" s="99"/>
      <c r="D61" s="100"/>
      <c r="E61" s="90"/>
      <c r="F61" s="90"/>
      <c r="G61" s="90"/>
      <c r="H61" s="90"/>
      <c r="I61" s="90"/>
      <c r="J61" s="90"/>
      <c r="K61" s="90"/>
      <c r="L61" s="184"/>
      <c r="M61" s="90"/>
      <c r="N61" s="88"/>
      <c r="P61" s="105"/>
      <c r="Q61" s="105"/>
      <c r="R61" s="105"/>
      <c r="S61" s="105"/>
      <c r="T61" s="105"/>
      <c r="U61" s="108"/>
      <c r="V61" s="108"/>
    </row>
    <row r="62" spans="1:22" x14ac:dyDescent="0.2">
      <c r="A62" s="1"/>
      <c r="B62" s="209"/>
      <c r="C62" s="207"/>
      <c r="D62" s="207"/>
      <c r="E62" s="92"/>
      <c r="I62" s="207"/>
      <c r="J62" s="208"/>
      <c r="K62" s="208"/>
      <c r="L62" s="208"/>
      <c r="M62" s="110"/>
      <c r="N62" s="3"/>
    </row>
    <row r="63" spans="1:22" ht="12.75" customHeight="1" x14ac:dyDescent="0.2">
      <c r="A63" s="86"/>
      <c r="B63" s="93" t="s">
        <v>45</v>
      </c>
      <c r="C63" s="93"/>
      <c r="D63" s="93"/>
      <c r="E63" s="90"/>
      <c r="F63" s="83"/>
      <c r="G63" s="83"/>
      <c r="H63" s="83"/>
      <c r="I63" s="93" t="s">
        <v>46</v>
      </c>
      <c r="J63" s="93"/>
      <c r="K63" s="93"/>
      <c r="L63" s="90"/>
      <c r="M63" s="90"/>
      <c r="N63" s="3"/>
      <c r="O63" s="23"/>
      <c r="P63" s="133"/>
    </row>
    <row r="64" spans="1:22" ht="12.75" customHeight="1" x14ac:dyDescent="0.2">
      <c r="A64" s="20"/>
      <c r="B64" s="61"/>
      <c r="C64" s="21"/>
      <c r="D64" s="21"/>
      <c r="E64" s="21"/>
      <c r="F64" s="21"/>
      <c r="G64" s="21"/>
      <c r="H64" s="21"/>
      <c r="I64" s="21"/>
      <c r="J64" s="21"/>
      <c r="K64" s="21"/>
      <c r="L64" s="21"/>
      <c r="M64" s="21"/>
      <c r="N64" s="22"/>
      <c r="O64" s="23"/>
    </row>
    <row r="65" spans="1:15" x14ac:dyDescent="0.2">
      <c r="A65" s="40"/>
      <c r="B65" s="40"/>
      <c r="C65" s="40"/>
    </row>
    <row r="66" spans="1:15" x14ac:dyDescent="0.2">
      <c r="D66" s="195" t="s">
        <v>79</v>
      </c>
      <c r="E66" s="196"/>
      <c r="F66" s="196"/>
      <c r="G66" s="196"/>
      <c r="H66" s="196"/>
      <c r="I66" s="196"/>
      <c r="J66" s="196"/>
      <c r="K66" s="197"/>
      <c r="O66" s="23"/>
    </row>
    <row r="67" spans="1:15" x14ac:dyDescent="0.2">
      <c r="D67" s="91"/>
      <c r="E67" s="91"/>
      <c r="F67" s="91"/>
      <c r="G67" s="91"/>
      <c r="H67" s="91"/>
    </row>
  </sheetData>
  <sheetProtection algorithmName="SHA-512" hashValue="EFmyTXM4JtgE5OIr/nsapYVXv3H7j1YbYRvo0B5OK2YUYtP7qmrKuM+gyYB/s78/b7yTKkycVanXM51adReGIg==" saltValue="QWrXslwt9FLLV7NpLX4SaA==" spinCount="100000" sheet="1" objects="1" scenarios="1"/>
  <mergeCells count="26">
    <mergeCell ref="A1:N1"/>
    <mergeCell ref="A2:N2"/>
    <mergeCell ref="D5:G5"/>
    <mergeCell ref="L5:M5"/>
    <mergeCell ref="D32:H32"/>
    <mergeCell ref="J32:M32"/>
    <mergeCell ref="D30:H30"/>
    <mergeCell ref="J30:M30"/>
    <mergeCell ref="J20:M20"/>
    <mergeCell ref="J18:M18"/>
    <mergeCell ref="D20:H20"/>
    <mergeCell ref="D66:K66"/>
    <mergeCell ref="A3:B3"/>
    <mergeCell ref="D12:M12"/>
    <mergeCell ref="D10:M10"/>
    <mergeCell ref="D34:M34"/>
    <mergeCell ref="H40:M40"/>
    <mergeCell ref="D14:M14"/>
    <mergeCell ref="D16:H16"/>
    <mergeCell ref="D24:M24"/>
    <mergeCell ref="D26:M26"/>
    <mergeCell ref="D28:M28"/>
    <mergeCell ref="J16:M16"/>
    <mergeCell ref="D18:H18"/>
    <mergeCell ref="I62:L62"/>
    <mergeCell ref="B62:D62"/>
  </mergeCells>
  <dataValidations disablePrompts="1" xWindow="547" yWindow="543" count="6">
    <dataValidation allowBlank="1" showInputMessage="1" showErrorMessage="1" promptTitle="&quot;teilstationär&quot;;&quot;Kurzzeitpflege&quot;" sqref="Q30"/>
    <dataValidation type="whole" allowBlank="1" showInputMessage="1" showErrorMessage="1" errorTitle="Eintragungsmöglichkeit" error="ganze Zahlen_x000a_ab 85 bis 100_x000a_je nach Einrichtungsart" promptTitle="je nach Einrichtungsart" prompt="vollstationär: 96% bis 100%_x000a_teilstationär: 85% bis 100%_x000a_Kurzzeitpflege: 90% bis 100%_x000a__x000a_" sqref="L50">
      <formula1>85</formula1>
      <formula2>100</formula2>
    </dataValidation>
    <dataValidation allowBlank="1" showInputMessage="1" showErrorMessage="1" errorTitle="Auswahlmöglichkeit" error="Bitte aus Liste wählen!" sqref="C39"/>
    <dataValidation type="whole" allowBlank="1" showInputMessage="1" showErrorMessage="1" error="bitte aus Liste auswählen" promptTitle="je nach Einrichtungsart wählen" prompt="vollstationär: 365 Tage/Jahr_x000a_teilstationär: Mo-Fr: 250 Tage/Jahr_x000a_teilstationär: Mo-Sa: 312 Tage/Jahr_x000a_teilstationär: Mo-So: 365 Tage/Jahr_x000a_Kurzzeitpflege: 365 Tage/Jahr" sqref="L54">
      <formula1>250</formula1>
      <formula2>365</formula2>
    </dataValidation>
    <dataValidation type="decimal" operator="greaterThan" allowBlank="1" showInputMessage="1" showErrorMessage="1" error="Umlagebetrag muss größer als 0,00 sein" sqref="L52">
      <formula1>0</formula1>
    </dataValidation>
    <dataValidation type="whole" operator="greaterThan" allowBlank="1" showInputMessage="1" showErrorMessage="1" error="Das Institutionskennzeichen besteht aus 9 Ziffern, bitte nochmals überprüfen." sqref="L5:M5">
      <formula1>400000000</formula1>
    </dataValidation>
  </dataValidations>
  <hyperlinks>
    <hyperlink ref="D66" location="'Anlage 1'!A1" display="Anlage 1"/>
    <hyperlink ref="D66:J66" location="Vereinbarung!A1" display="gehe weiter zu Vereinbarung"/>
  </hyperlinks>
  <pageMargins left="0.70866141732283472" right="0.70866141732283472" top="0.78740157480314965" bottom="0.78740157480314965" header="0.31496062992125984" footer="0.31496062992125984"/>
  <pageSetup paperSize="9" scale="65" orientation="portrait"/>
  <headerFooter>
    <oddFooter>&amp;C&amp;8 Beschluss der PSK vom 11.10.2022</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ltText="Verhandlungsmandat vereinbart?">
                <anchor moveWithCells="1">
                  <from>
                    <xdr:col>7</xdr:col>
                    <xdr:colOff>828675</xdr:colOff>
                    <xdr:row>41</xdr:row>
                    <xdr:rowOff>28575</xdr:rowOff>
                  </from>
                  <to>
                    <xdr:col>9</xdr:col>
                    <xdr:colOff>66675</xdr:colOff>
                    <xdr:row>41</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547" yWindow="543" count="3">
        <x14:dataValidation type="list" allowBlank="1" showInputMessage="1" showErrorMessage="1" errorTitle="Einrichtungsart" error="bitte aus Liste auswählen" promptTitle="Auswahlmöglichkeit" prompt="vollstationäre Pflege_x000a_Wohnpflegeheim_x000a_Wachkoma_x000a_4. Generation_x000a_teilstationäre Pflege_x000a_Kurzzeitpflege_x000a_">
          <x14:formula1>
            <xm:f>KAT!$A$2:$A$7</xm:f>
          </x14:formula1>
          <xm:sqref>D5:G5</xm:sqref>
        </x14:dataValidation>
        <x14:dataValidation type="list" allowBlank="1" showInputMessage="1" showErrorMessage="1" errorTitle="Auswahlmöglichkeit" error="Bitte aus Liste wählen!">
          <x14:formula1>
            <xm:f>KAT!$F$2:$F$4</xm:f>
          </x14:formula1>
          <xm:sqref>C40</xm:sqref>
        </x14:dataValidation>
        <x14:dataValidation type="list" allowBlank="1" showInputMessage="1" showErrorMessage="1" error="bitte aus Liste auswählen" promptTitle="je nach Einrichtungsart wählen" prompt="vollstationär: 365 Tage/Jahr_x000a_teilstationär: Mo-Fr: 250 Tage/Jahr_x000a_teilstationär: Mo-Sa: 312 Tage/Jahr_x000a_teilstationär: Mo-So: 365 Tage/Jahr_x000a_Kurzzeitpflege: 365 Tage/Jahr">
          <x14:formula1>
            <xm:f>KAT!$D$2:$D$5</xm:f>
          </x14:formula1>
          <xm:sqref>L48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U74"/>
  <sheetViews>
    <sheetView showGridLines="0" view="pageLayout" zoomScaleNormal="100" workbookViewId="0">
      <selection activeCell="B20" sqref="B20:L20"/>
    </sheetView>
  </sheetViews>
  <sheetFormatPr baseColWidth="10" defaultRowHeight="14.25" x14ac:dyDescent="0.2"/>
  <cols>
    <col min="1" max="1" width="4.625" style="87" customWidth="1"/>
    <col min="2" max="2" width="9.625" style="2" customWidth="1"/>
    <col min="3" max="3" width="17.625" style="2" customWidth="1"/>
    <col min="4" max="5" width="11" style="2"/>
    <col min="6" max="7" width="11" style="2" customWidth="1"/>
    <col min="8" max="8" width="9.625" style="2" customWidth="1"/>
    <col min="9" max="9" width="17.625" style="2" customWidth="1"/>
    <col min="10" max="12" width="11" style="2" customWidth="1"/>
    <col min="13" max="14" width="2.625" style="2" customWidth="1"/>
    <col min="15" max="15" width="11" style="2"/>
    <col min="16" max="21" width="0" style="105" hidden="1" customWidth="1"/>
    <col min="22" max="16384" width="11" style="2"/>
  </cols>
  <sheetData>
    <row r="1" spans="1:21" ht="35.25" customHeight="1" x14ac:dyDescent="0.25">
      <c r="A1" s="210" t="s">
        <v>124</v>
      </c>
      <c r="B1" s="246"/>
      <c r="C1" s="246"/>
      <c r="D1" s="246"/>
      <c r="E1" s="246"/>
      <c r="F1" s="246"/>
      <c r="G1" s="246"/>
      <c r="H1" s="246"/>
      <c r="I1" s="246"/>
      <c r="J1" s="246"/>
      <c r="K1" s="246"/>
      <c r="L1" s="246"/>
      <c r="M1" s="246"/>
      <c r="N1" s="247"/>
      <c r="P1" s="121">
        <v>43784</v>
      </c>
      <c r="Q1" s="131">
        <v>43787</v>
      </c>
    </row>
    <row r="2" spans="1:21" ht="19.5" customHeight="1" x14ac:dyDescent="0.2">
      <c r="A2" s="248"/>
      <c r="B2" s="249"/>
      <c r="C2" s="249"/>
      <c r="D2" s="249"/>
      <c r="E2" s="249"/>
      <c r="F2" s="249"/>
      <c r="G2" s="249"/>
      <c r="H2" s="249"/>
      <c r="I2" s="249"/>
      <c r="J2" s="249"/>
      <c r="K2" s="249"/>
      <c r="L2" s="249"/>
      <c r="M2" s="249"/>
      <c r="N2" s="250"/>
    </row>
    <row r="3" spans="1:21" s="87" customFormat="1" ht="19.5" customHeight="1" x14ac:dyDescent="0.25">
      <c r="A3" s="86"/>
      <c r="B3" s="130"/>
      <c r="C3" s="76"/>
      <c r="D3" s="76"/>
      <c r="E3" s="76"/>
      <c r="F3" s="76"/>
      <c r="G3" s="76"/>
      <c r="H3" s="76"/>
      <c r="I3" s="114"/>
      <c r="J3" s="114"/>
      <c r="K3" s="114"/>
      <c r="L3" s="114"/>
      <c r="M3" s="114"/>
      <c r="N3" s="115"/>
      <c r="P3" s="105"/>
      <c r="Q3" s="105"/>
      <c r="R3" s="105"/>
      <c r="S3" s="105"/>
      <c r="T3" s="105"/>
      <c r="U3" s="105"/>
    </row>
    <row r="4" spans="1:21" s="87" customFormat="1" ht="19.5" customHeight="1" x14ac:dyDescent="0.25">
      <c r="A4" s="86"/>
      <c r="B4" s="223" t="s">
        <v>1</v>
      </c>
      <c r="C4" s="224"/>
      <c r="D4" s="243">
        <f>'Allgemeine Angaben'!D5</f>
        <v>0</v>
      </c>
      <c r="E4" s="244"/>
      <c r="F4" s="245"/>
      <c r="G4" s="76"/>
      <c r="H4" s="76"/>
      <c r="I4" s="140"/>
      <c r="J4" s="141"/>
      <c r="K4" s="141"/>
      <c r="L4" s="141"/>
      <c r="M4" s="114"/>
      <c r="N4" s="115"/>
      <c r="P4" s="105"/>
      <c r="Q4" s="105"/>
      <c r="R4" s="105"/>
      <c r="S4" s="105"/>
      <c r="T4" s="105"/>
      <c r="U4" s="105"/>
    </row>
    <row r="5" spans="1:21" s="81" customFormat="1" ht="19.5" customHeight="1" x14ac:dyDescent="0.25">
      <c r="A5" s="135"/>
      <c r="B5" s="134"/>
      <c r="C5" s="134"/>
      <c r="D5" s="76"/>
      <c r="E5" s="76"/>
      <c r="F5" s="76"/>
      <c r="G5" s="76"/>
      <c r="H5" s="76"/>
      <c r="I5" s="140"/>
      <c r="J5" s="140"/>
      <c r="K5" s="140"/>
      <c r="L5" s="140"/>
      <c r="M5" s="79"/>
      <c r="N5" s="80"/>
      <c r="P5" s="132" t="s">
        <v>105</v>
      </c>
      <c r="Q5" s="105"/>
      <c r="R5" s="105"/>
      <c r="S5" s="105"/>
      <c r="T5" s="105"/>
      <c r="U5" s="105"/>
    </row>
    <row r="6" spans="1:21" ht="19.5" customHeight="1" x14ac:dyDescent="0.25">
      <c r="A6" s="86"/>
      <c r="B6" s="234" t="s">
        <v>94</v>
      </c>
      <c r="C6" s="235"/>
      <c r="D6" s="76"/>
      <c r="E6" s="76"/>
      <c r="F6" s="76"/>
      <c r="G6" s="76"/>
      <c r="H6" s="234" t="s">
        <v>95</v>
      </c>
      <c r="I6" s="235"/>
      <c r="J6" s="76"/>
      <c r="K6" s="76"/>
      <c r="L6" s="76"/>
      <c r="M6" s="114"/>
      <c r="N6" s="115"/>
      <c r="P6" s="105" t="s">
        <v>78</v>
      </c>
    </row>
    <row r="7" spans="1:21" s="87" customFormat="1" ht="9.9499999999999993" customHeight="1" x14ac:dyDescent="0.25">
      <c r="A7" s="86"/>
      <c r="B7" s="142"/>
      <c r="C7" s="143"/>
      <c r="D7" s="76"/>
      <c r="E7" s="76"/>
      <c r="F7" s="76"/>
      <c r="G7" s="76"/>
      <c r="H7" s="142"/>
      <c r="I7" s="144"/>
      <c r="J7" s="76"/>
      <c r="K7" s="76"/>
      <c r="L7" s="76"/>
      <c r="M7" s="114"/>
      <c r="N7" s="115"/>
      <c r="P7" s="105"/>
      <c r="Q7" s="105"/>
      <c r="R7" s="105"/>
      <c r="S7" s="105"/>
      <c r="T7" s="105"/>
      <c r="U7" s="105"/>
    </row>
    <row r="8" spans="1:21" ht="50.1" customHeight="1" x14ac:dyDescent="0.25">
      <c r="A8" s="86"/>
      <c r="B8" s="177" t="s">
        <v>39</v>
      </c>
      <c r="C8" s="240" t="str">
        <f>IF('Allgemeine Angaben'!D10="","",'Allgemeine Angaben'!D10)</f>
        <v/>
      </c>
      <c r="D8" s="241"/>
      <c r="E8" s="241"/>
      <c r="F8" s="242"/>
      <c r="G8" s="76"/>
      <c r="H8" s="177" t="s">
        <v>39</v>
      </c>
      <c r="I8" s="231" t="str">
        <f>IF('Allgemeine Angaben'!D24="","",'Allgemeine Angaben'!D24)</f>
        <v/>
      </c>
      <c r="J8" s="232"/>
      <c r="K8" s="232"/>
      <c r="L8" s="233"/>
      <c r="M8" s="114"/>
      <c r="N8" s="115"/>
      <c r="P8" s="105" t="s">
        <v>77</v>
      </c>
    </row>
    <row r="9" spans="1:21" s="175" customFormat="1" ht="50.1" customHeight="1" x14ac:dyDescent="0.25">
      <c r="A9" s="171"/>
      <c r="B9" s="178" t="s">
        <v>6</v>
      </c>
      <c r="C9" s="231" t="str">
        <f>IF('Allgemeine Angaben'!D12="","",'Allgemeine Angaben'!D12)</f>
        <v/>
      </c>
      <c r="D9" s="232"/>
      <c r="E9" s="232"/>
      <c r="F9" s="232"/>
      <c r="G9" s="172"/>
      <c r="H9" s="178" t="s">
        <v>6</v>
      </c>
      <c r="I9" s="231" t="str">
        <f>IF('Allgemeine Angaben'!D26="","",'Allgemeine Angaben'!D26)</f>
        <v/>
      </c>
      <c r="J9" s="232"/>
      <c r="K9" s="232"/>
      <c r="L9" s="233"/>
      <c r="M9" s="173"/>
      <c r="N9" s="174"/>
      <c r="P9" s="185" t="s">
        <v>96</v>
      </c>
      <c r="Q9" s="176"/>
      <c r="R9" s="176"/>
      <c r="S9" s="176"/>
      <c r="T9" s="176"/>
      <c r="U9" s="176"/>
    </row>
    <row r="10" spans="1:21" s="175" customFormat="1" ht="50.1" customHeight="1" x14ac:dyDescent="0.25">
      <c r="A10" s="171"/>
      <c r="B10" s="178" t="s">
        <v>40</v>
      </c>
      <c r="C10" s="231" t="str">
        <f>IF('Allgemeine Angaben'!D14="","",'Allgemeine Angaben'!D14)</f>
        <v/>
      </c>
      <c r="D10" s="232"/>
      <c r="E10" s="232"/>
      <c r="F10" s="232"/>
      <c r="G10" s="172"/>
      <c r="H10" s="178" t="s">
        <v>40</v>
      </c>
      <c r="I10" s="231" t="str">
        <f>IF('Allgemeine Angaben'!D28="","",'Allgemeine Angaben'!D28)</f>
        <v/>
      </c>
      <c r="J10" s="232"/>
      <c r="K10" s="232"/>
      <c r="L10" s="233"/>
      <c r="M10" s="173"/>
      <c r="N10" s="174"/>
      <c r="P10" s="186" t="s">
        <v>99</v>
      </c>
      <c r="Q10" s="176"/>
      <c r="R10" s="176"/>
      <c r="S10" s="176"/>
      <c r="T10" s="176"/>
      <c r="U10" s="176"/>
    </row>
    <row r="11" spans="1:21" ht="19.5" customHeight="1" x14ac:dyDescent="0.25">
      <c r="A11" s="86"/>
      <c r="B11" s="177" t="s">
        <v>41</v>
      </c>
      <c r="C11" s="236" t="str">
        <f>IF('Allgemeine Angaben'!L5="","",'Allgemeine Angaben'!L5)</f>
        <v/>
      </c>
      <c r="D11" s="237"/>
      <c r="E11" s="237"/>
      <c r="F11" s="237"/>
      <c r="G11" s="76"/>
      <c r="H11" s="145"/>
      <c r="I11" s="145"/>
      <c r="J11" s="144"/>
      <c r="K11" s="144"/>
      <c r="L11" s="146"/>
      <c r="M11" s="114"/>
      <c r="N11" s="115"/>
    </row>
    <row r="12" spans="1:21" ht="19.5" customHeight="1" x14ac:dyDescent="0.25">
      <c r="A12" s="86"/>
      <c r="B12" s="145"/>
      <c r="C12" s="147"/>
      <c r="D12" s="148"/>
      <c r="E12" s="148"/>
      <c r="F12" s="82"/>
      <c r="G12" s="76"/>
      <c r="H12" s="145"/>
      <c r="I12" s="145"/>
      <c r="J12" s="144"/>
      <c r="K12" s="144"/>
      <c r="L12" s="146"/>
      <c r="M12" s="114"/>
      <c r="N12" s="115"/>
    </row>
    <row r="13" spans="1:21" s="87" customFormat="1" ht="19.5" customHeight="1" x14ac:dyDescent="0.25">
      <c r="A13" s="86"/>
      <c r="B13" s="145"/>
      <c r="C13" s="147"/>
      <c r="D13" s="148"/>
      <c r="E13" s="148"/>
      <c r="F13" s="82"/>
      <c r="G13" s="76"/>
      <c r="H13" s="145"/>
      <c r="I13" s="145"/>
      <c r="J13" s="144"/>
      <c r="K13" s="144"/>
      <c r="L13" s="146"/>
      <c r="M13" s="114"/>
      <c r="N13" s="115"/>
      <c r="P13" s="105"/>
      <c r="Q13" s="105"/>
      <c r="R13" s="105"/>
      <c r="S13" s="105"/>
      <c r="T13" s="105"/>
      <c r="U13" s="105"/>
    </row>
    <row r="14" spans="1:21" s="87" customFormat="1" ht="19.5" customHeight="1" x14ac:dyDescent="0.25">
      <c r="A14" s="86"/>
      <c r="B14" s="145"/>
      <c r="C14" s="147"/>
      <c r="D14" s="148"/>
      <c r="E14" s="148"/>
      <c r="F14" s="82"/>
      <c r="G14" s="76"/>
      <c r="H14" s="145"/>
      <c r="I14" s="145"/>
      <c r="J14" s="144"/>
      <c r="K14" s="144"/>
      <c r="L14" s="146"/>
      <c r="M14" s="114"/>
      <c r="N14" s="115"/>
      <c r="P14" s="105"/>
      <c r="Q14" s="105"/>
      <c r="R14" s="105"/>
      <c r="S14" s="105"/>
      <c r="T14" s="105"/>
      <c r="U14" s="105"/>
    </row>
    <row r="15" spans="1:21" ht="32.25" customHeight="1" x14ac:dyDescent="0.25">
      <c r="A15" s="86"/>
      <c r="B15" s="238" t="s">
        <v>102</v>
      </c>
      <c r="C15" s="239"/>
      <c r="D15" s="239"/>
      <c r="E15" s="239"/>
      <c r="F15" s="239"/>
      <c r="G15" s="239"/>
      <c r="H15" s="239"/>
      <c r="I15" s="239"/>
      <c r="J15" s="239"/>
      <c r="K15" s="239"/>
      <c r="L15" s="239"/>
      <c r="M15" s="114"/>
      <c r="N15" s="115"/>
    </row>
    <row r="16" spans="1:21" s="87" customFormat="1" ht="14.25" customHeight="1" x14ac:dyDescent="0.25">
      <c r="A16" s="86"/>
      <c r="B16" s="149"/>
      <c r="C16" s="150"/>
      <c r="D16" s="150"/>
      <c r="E16" s="150"/>
      <c r="F16" s="150"/>
      <c r="G16" s="150"/>
      <c r="H16" s="150"/>
      <c r="I16" s="150"/>
      <c r="J16" s="150"/>
      <c r="K16" s="150"/>
      <c r="L16" s="150"/>
      <c r="M16" s="114"/>
      <c r="N16" s="115"/>
      <c r="P16" s="105"/>
      <c r="Q16" s="105"/>
      <c r="R16" s="105"/>
      <c r="S16" s="105"/>
      <c r="T16" s="105"/>
      <c r="U16" s="105"/>
    </row>
    <row r="17" spans="1:21" ht="19.5" customHeight="1" x14ac:dyDescent="0.25">
      <c r="A17" s="86"/>
      <c r="B17" s="145"/>
      <c r="C17" s="147"/>
      <c r="D17" s="148"/>
      <c r="E17" s="148"/>
      <c r="F17" s="82"/>
      <c r="G17" s="76"/>
      <c r="H17" s="145"/>
      <c r="I17" s="145"/>
      <c r="J17" s="144"/>
      <c r="K17" s="144"/>
      <c r="L17" s="146"/>
      <c r="M17" s="114"/>
      <c r="N17" s="115"/>
    </row>
    <row r="18" spans="1:21" ht="19.5" customHeight="1" x14ac:dyDescent="0.25">
      <c r="A18" s="86"/>
      <c r="B18" s="145"/>
      <c r="C18" s="147"/>
      <c r="D18" s="148"/>
      <c r="E18" s="148"/>
      <c r="F18" s="193">
        <f>KAT!F26</f>
        <v>0</v>
      </c>
      <c r="G18" s="76" t="s">
        <v>43</v>
      </c>
      <c r="H18" s="145"/>
      <c r="I18" s="145"/>
      <c r="J18" s="144"/>
      <c r="K18" s="144"/>
      <c r="L18" s="146"/>
      <c r="M18" s="114"/>
      <c r="N18" s="115"/>
    </row>
    <row r="19" spans="1:21" ht="19.5" customHeight="1" x14ac:dyDescent="0.25">
      <c r="A19" s="86"/>
      <c r="B19" s="145"/>
      <c r="C19" s="147"/>
      <c r="D19" s="148"/>
      <c r="E19" s="148"/>
      <c r="F19" s="82"/>
      <c r="G19" s="76"/>
      <c r="H19" s="145"/>
      <c r="I19" s="145"/>
      <c r="J19" s="144"/>
      <c r="K19" s="144"/>
      <c r="L19" s="146"/>
      <c r="M19" s="114"/>
      <c r="N19" s="115"/>
    </row>
    <row r="20" spans="1:21" ht="19.5" customHeight="1" x14ac:dyDescent="0.25">
      <c r="A20" s="86"/>
      <c r="B20" s="234" t="s">
        <v>44</v>
      </c>
      <c r="C20" s="228"/>
      <c r="D20" s="228"/>
      <c r="E20" s="228"/>
      <c r="F20" s="228"/>
      <c r="G20" s="228"/>
      <c r="H20" s="228"/>
      <c r="I20" s="228"/>
      <c r="J20" s="228"/>
      <c r="K20" s="228"/>
      <c r="L20" s="228"/>
      <c r="M20" s="114"/>
      <c r="N20" s="115"/>
    </row>
    <row r="21" spans="1:21" s="87" customFormat="1" ht="19.5" customHeight="1" x14ac:dyDescent="0.25">
      <c r="A21" s="86"/>
      <c r="B21" s="145"/>
      <c r="C21" s="146"/>
      <c r="D21" s="146"/>
      <c r="E21" s="146"/>
      <c r="F21" s="146"/>
      <c r="G21" s="146"/>
      <c r="H21" s="146"/>
      <c r="I21" s="146"/>
      <c r="J21" s="146"/>
      <c r="K21" s="146"/>
      <c r="L21" s="146"/>
      <c r="M21" s="114"/>
      <c r="N21" s="115"/>
      <c r="P21" s="105"/>
      <c r="Q21" s="105"/>
      <c r="R21" s="105"/>
      <c r="S21" s="105"/>
      <c r="T21" s="105"/>
      <c r="U21" s="105"/>
    </row>
    <row r="22" spans="1:21" ht="14.25" customHeight="1" x14ac:dyDescent="0.2">
      <c r="A22" s="86"/>
      <c r="B22" s="151"/>
      <c r="C22" s="151"/>
      <c r="D22" s="151"/>
      <c r="E22" s="151"/>
      <c r="F22" s="151"/>
      <c r="G22" s="151"/>
      <c r="H22" s="151"/>
      <c r="I22" s="151"/>
      <c r="J22" s="151"/>
      <c r="K22" s="151"/>
      <c r="L22" s="151"/>
      <c r="M22" s="106"/>
      <c r="N22" s="88"/>
    </row>
    <row r="23" spans="1:21" s="17" customFormat="1" ht="14.25" customHeight="1" x14ac:dyDescent="0.25">
      <c r="A23" s="18"/>
      <c r="B23" s="222" t="s">
        <v>100</v>
      </c>
      <c r="C23" s="222"/>
      <c r="D23" s="152" t="s">
        <v>101</v>
      </c>
      <c r="E23" s="188"/>
      <c r="F23" s="152" t="s">
        <v>42</v>
      </c>
      <c r="G23" s="179">
        <v>45291</v>
      </c>
      <c r="H23" s="151"/>
      <c r="I23" s="153"/>
      <c r="J23" s="154"/>
      <c r="K23" s="154"/>
      <c r="L23" s="151"/>
      <c r="M23" s="8"/>
      <c r="N23" s="19"/>
      <c r="P23" s="187" t="s">
        <v>106</v>
      </c>
      <c r="Q23" s="39"/>
      <c r="R23" s="39"/>
      <c r="S23" s="39"/>
      <c r="T23" s="39"/>
      <c r="U23" s="39"/>
    </row>
    <row r="24" spans="1:21" s="17" customFormat="1" ht="12.75" customHeight="1" x14ac:dyDescent="0.2">
      <c r="A24" s="18"/>
      <c r="B24" s="151"/>
      <c r="C24" s="155"/>
      <c r="D24" s="151"/>
      <c r="E24" s="151"/>
      <c r="F24" s="151"/>
      <c r="G24" s="151"/>
      <c r="H24" s="151"/>
      <c r="I24" s="153"/>
      <c r="J24" s="154"/>
      <c r="K24" s="154"/>
      <c r="L24" s="151"/>
      <c r="M24" s="8"/>
      <c r="N24" s="19"/>
      <c r="P24" s="39"/>
      <c r="Q24" s="39"/>
      <c r="R24" s="39"/>
      <c r="S24" s="39"/>
      <c r="T24" s="39"/>
      <c r="U24" s="39"/>
    </row>
    <row r="25" spans="1:21" s="17" customFormat="1" ht="12.75" customHeight="1" x14ac:dyDescent="0.2">
      <c r="A25" s="18"/>
      <c r="B25" s="151"/>
      <c r="C25" s="155"/>
      <c r="D25" s="151"/>
      <c r="E25" s="151"/>
      <c r="F25" s="151"/>
      <c r="G25" s="151"/>
      <c r="H25" s="151"/>
      <c r="I25" s="153"/>
      <c r="J25" s="154"/>
      <c r="K25" s="154"/>
      <c r="L25" s="151"/>
      <c r="M25" s="8"/>
      <c r="N25" s="19"/>
      <c r="P25" s="39"/>
      <c r="Q25" s="39"/>
      <c r="R25" s="39"/>
      <c r="S25" s="39"/>
      <c r="T25" s="39"/>
      <c r="U25" s="39"/>
    </row>
    <row r="26" spans="1:21" s="17" customFormat="1" ht="12.75" customHeight="1" x14ac:dyDescent="0.2">
      <c r="A26" s="18"/>
      <c r="B26" s="151"/>
      <c r="C26" s="155"/>
      <c r="D26" s="151"/>
      <c r="E26" s="151"/>
      <c r="F26" s="151"/>
      <c r="G26" s="151"/>
      <c r="H26" s="151"/>
      <c r="I26" s="153"/>
      <c r="J26" s="154"/>
      <c r="K26" s="154"/>
      <c r="L26" s="151"/>
      <c r="M26" s="8"/>
      <c r="N26" s="19"/>
      <c r="P26" s="39"/>
      <c r="Q26" s="39"/>
      <c r="R26" s="39"/>
      <c r="S26" s="39"/>
      <c r="T26" s="39"/>
      <c r="U26" s="39"/>
    </row>
    <row r="27" spans="1:21" s="17" customFormat="1" ht="12.75" customHeight="1" x14ac:dyDescent="0.2">
      <c r="A27" s="18"/>
      <c r="B27" s="151"/>
      <c r="C27" s="155"/>
      <c r="D27" s="151"/>
      <c r="E27" s="151"/>
      <c r="F27" s="151"/>
      <c r="G27" s="151"/>
      <c r="H27" s="151"/>
      <c r="I27" s="153"/>
      <c r="J27" s="154"/>
      <c r="K27" s="154"/>
      <c r="L27" s="151"/>
      <c r="M27" s="8"/>
      <c r="N27" s="19"/>
      <c r="P27" s="39"/>
      <c r="Q27" s="39"/>
      <c r="R27" s="39"/>
      <c r="S27" s="39"/>
      <c r="T27" s="39"/>
      <c r="U27" s="39"/>
    </row>
    <row r="28" spans="1:21" s="17" customFormat="1" ht="12.75" customHeight="1" x14ac:dyDescent="0.2">
      <c r="A28" s="18"/>
      <c r="B28" s="151"/>
      <c r="C28" s="155"/>
      <c r="D28" s="151"/>
      <c r="E28" s="151"/>
      <c r="F28" s="151"/>
      <c r="G28" s="151"/>
      <c r="H28" s="151"/>
      <c r="I28" s="153"/>
      <c r="J28" s="154"/>
      <c r="K28" s="154"/>
      <c r="L28" s="151"/>
      <c r="M28" s="8"/>
      <c r="N28" s="19"/>
      <c r="P28" s="39"/>
      <c r="Q28" s="39"/>
      <c r="R28" s="39"/>
      <c r="S28" s="39"/>
      <c r="T28" s="39"/>
      <c r="U28" s="39"/>
    </row>
    <row r="29" spans="1:21" s="17" customFormat="1" ht="12.75" customHeight="1" x14ac:dyDescent="0.2">
      <c r="A29" s="18"/>
      <c r="B29" s="151"/>
      <c r="C29" s="155"/>
      <c r="D29" s="151"/>
      <c r="E29" s="151"/>
      <c r="F29" s="151"/>
      <c r="G29" s="151"/>
      <c r="H29" s="151"/>
      <c r="I29" s="153"/>
      <c r="J29" s="154"/>
      <c r="K29" s="154"/>
      <c r="L29" s="151"/>
      <c r="M29" s="8"/>
      <c r="N29" s="19"/>
      <c r="P29" s="39"/>
      <c r="Q29" s="39"/>
      <c r="R29" s="39"/>
      <c r="S29" s="39"/>
      <c r="T29" s="39"/>
      <c r="U29" s="39"/>
    </row>
    <row r="30" spans="1:21" s="17" customFormat="1" ht="12.75" customHeight="1" x14ac:dyDescent="0.2">
      <c r="A30" s="18"/>
      <c r="B30" s="151"/>
      <c r="C30" s="155"/>
      <c r="D30" s="151"/>
      <c r="E30" s="151"/>
      <c r="F30" s="151"/>
      <c r="G30" s="151"/>
      <c r="H30" s="151"/>
      <c r="I30" s="153"/>
      <c r="J30" s="154"/>
      <c r="K30" s="154"/>
      <c r="L30" s="151"/>
      <c r="M30" s="8"/>
      <c r="N30" s="19"/>
      <c r="P30" s="39"/>
      <c r="Q30" s="39"/>
      <c r="R30" s="39"/>
      <c r="S30" s="39"/>
      <c r="T30" s="39"/>
      <c r="U30" s="39"/>
    </row>
    <row r="31" spans="1:21" s="17" customFormat="1" ht="12.75" customHeight="1" x14ac:dyDescent="0.2">
      <c r="A31" s="18"/>
      <c r="B31" s="151" t="s">
        <v>49</v>
      </c>
      <c r="C31" s="155"/>
      <c r="D31" s="151"/>
      <c r="E31" s="151"/>
      <c r="F31" s="151"/>
      <c r="G31" s="151" t="s">
        <v>51</v>
      </c>
      <c r="H31" s="151"/>
      <c r="I31" s="153"/>
      <c r="J31" s="154"/>
      <c r="K31" s="154"/>
      <c r="L31" s="151"/>
      <c r="M31" s="8"/>
      <c r="N31" s="19"/>
      <c r="P31" s="39"/>
      <c r="Q31" s="39"/>
      <c r="R31" s="39"/>
      <c r="S31" s="39"/>
      <c r="T31" s="39"/>
      <c r="U31" s="39"/>
    </row>
    <row r="32" spans="1:21" s="17" customFormat="1" ht="12.75" customHeight="1" x14ac:dyDescent="0.2">
      <c r="A32" s="18"/>
      <c r="B32" s="151"/>
      <c r="C32" s="155"/>
      <c r="D32" s="151"/>
      <c r="E32" s="151"/>
      <c r="F32" s="151"/>
      <c r="G32" s="151"/>
      <c r="H32" s="151"/>
      <c r="I32" s="153"/>
      <c r="J32" s="154"/>
      <c r="K32" s="154"/>
      <c r="L32" s="151"/>
      <c r="M32" s="8"/>
      <c r="N32" s="19"/>
      <c r="P32" s="39"/>
      <c r="Q32" s="39"/>
      <c r="R32" s="39"/>
      <c r="S32" s="39"/>
      <c r="T32" s="39"/>
      <c r="U32" s="39"/>
    </row>
    <row r="33" spans="1:21" s="17" customFormat="1" ht="14.25" customHeight="1" x14ac:dyDescent="0.2">
      <c r="A33" s="18"/>
      <c r="B33" s="156"/>
      <c r="C33" s="189"/>
      <c r="D33" s="225"/>
      <c r="E33" s="226"/>
      <c r="F33" s="157"/>
      <c r="G33" s="158"/>
      <c r="H33" s="189"/>
      <c r="I33" s="225"/>
      <c r="J33" s="226"/>
      <c r="K33" s="157"/>
      <c r="L33" s="157"/>
      <c r="M33" s="103"/>
      <c r="N33" s="25"/>
      <c r="P33" s="39"/>
      <c r="Q33" s="39"/>
      <c r="R33" s="39"/>
      <c r="S33" s="39"/>
      <c r="T33" s="39"/>
      <c r="U33" s="39"/>
    </row>
    <row r="34" spans="1:21" s="17" customFormat="1" x14ac:dyDescent="0.2">
      <c r="A34" s="18"/>
      <c r="B34" s="227" t="s">
        <v>45</v>
      </c>
      <c r="C34" s="228"/>
      <c r="D34" s="228"/>
      <c r="E34" s="228"/>
      <c r="F34" s="159"/>
      <c r="G34" s="227" t="s">
        <v>45</v>
      </c>
      <c r="H34" s="228"/>
      <c r="I34" s="228"/>
      <c r="J34" s="228"/>
      <c r="K34" s="160"/>
      <c r="L34" s="157"/>
      <c r="M34" s="103"/>
      <c r="N34" s="25"/>
      <c r="P34" s="39"/>
      <c r="Q34" s="39"/>
      <c r="R34" s="39"/>
      <c r="S34" s="39"/>
      <c r="T34" s="39"/>
      <c r="U34" s="39"/>
    </row>
    <row r="35" spans="1:21" s="17" customFormat="1" x14ac:dyDescent="0.2">
      <c r="A35" s="18"/>
      <c r="B35" s="163"/>
      <c r="C35" s="146"/>
      <c r="D35" s="146"/>
      <c r="E35" s="146"/>
      <c r="F35" s="159"/>
      <c r="G35" s="163"/>
      <c r="H35" s="146"/>
      <c r="I35" s="146"/>
      <c r="J35" s="146"/>
      <c r="K35" s="160"/>
      <c r="L35" s="157"/>
      <c r="M35" s="103"/>
      <c r="N35" s="25"/>
      <c r="P35" s="39"/>
      <c r="Q35" s="39"/>
      <c r="R35" s="39"/>
      <c r="S35" s="39"/>
      <c r="T35" s="39"/>
      <c r="U35" s="39"/>
    </row>
    <row r="36" spans="1:21" s="17" customFormat="1" x14ac:dyDescent="0.2">
      <c r="A36" s="18"/>
      <c r="B36" s="163"/>
      <c r="C36" s="146"/>
      <c r="D36" s="146"/>
      <c r="E36" s="146"/>
      <c r="F36" s="159"/>
      <c r="G36" s="163"/>
      <c r="H36" s="146"/>
      <c r="I36" s="146"/>
      <c r="J36" s="146"/>
      <c r="K36" s="160"/>
      <c r="L36" s="157"/>
      <c r="M36" s="103"/>
      <c r="N36" s="25"/>
      <c r="P36" s="39"/>
      <c r="Q36" s="39"/>
      <c r="R36" s="39"/>
      <c r="S36" s="39"/>
      <c r="T36" s="39"/>
      <c r="U36" s="39"/>
    </row>
    <row r="37" spans="1:21" s="17" customFormat="1" ht="15" x14ac:dyDescent="0.25">
      <c r="A37" s="18"/>
      <c r="B37" s="154"/>
      <c r="C37" s="161"/>
      <c r="D37" s="157"/>
      <c r="E37" s="157"/>
      <c r="F37" s="159"/>
      <c r="G37" s="157"/>
      <c r="H37" s="157"/>
      <c r="I37" s="162"/>
      <c r="J37" s="162"/>
      <c r="K37" s="160"/>
      <c r="L37" s="157"/>
      <c r="M37" s="103"/>
      <c r="N37" s="25"/>
      <c r="P37" s="39"/>
      <c r="Q37" s="39"/>
      <c r="R37" s="39"/>
      <c r="S37" s="39"/>
      <c r="T37" s="39"/>
      <c r="U37" s="39"/>
    </row>
    <row r="38" spans="1:21" s="17" customFormat="1" ht="15" x14ac:dyDescent="0.25">
      <c r="A38" s="18"/>
      <c r="B38" s="154"/>
      <c r="C38" s="161"/>
      <c r="D38" s="157"/>
      <c r="E38" s="157"/>
      <c r="F38" s="159"/>
      <c r="G38" s="157"/>
      <c r="H38" s="157"/>
      <c r="I38" s="162"/>
      <c r="J38" s="162"/>
      <c r="K38" s="160"/>
      <c r="L38" s="157"/>
      <c r="M38" s="103"/>
      <c r="N38" s="25"/>
      <c r="P38" s="39"/>
      <c r="Q38" s="39"/>
      <c r="R38" s="39"/>
      <c r="S38" s="39"/>
      <c r="T38" s="39"/>
      <c r="U38" s="39"/>
    </row>
    <row r="39" spans="1:21" s="17" customFormat="1" x14ac:dyDescent="0.2">
      <c r="A39" s="18"/>
      <c r="B39" s="151"/>
      <c r="C39" s="151"/>
      <c r="D39" s="151"/>
      <c r="E39" s="151"/>
      <c r="F39" s="151"/>
      <c r="G39" s="151"/>
      <c r="H39" s="151"/>
      <c r="I39" s="151"/>
      <c r="J39" s="151"/>
      <c r="K39" s="151"/>
      <c r="L39" s="151"/>
      <c r="M39" s="8"/>
      <c r="N39" s="19"/>
      <c r="P39" s="39"/>
      <c r="Q39" s="39"/>
      <c r="R39" s="39"/>
      <c r="S39" s="39"/>
      <c r="T39" s="39"/>
      <c r="U39" s="39"/>
    </row>
    <row r="40" spans="1:21" s="17" customFormat="1" ht="14.25" customHeight="1" x14ac:dyDescent="0.2">
      <c r="A40" s="18"/>
      <c r="B40" s="156"/>
      <c r="C40" s="156"/>
      <c r="D40" s="229"/>
      <c r="E40" s="230"/>
      <c r="F40" s="151"/>
      <c r="G40" s="158"/>
      <c r="H40" s="158"/>
      <c r="I40" s="158"/>
      <c r="J40" s="158"/>
      <c r="K40" s="189"/>
      <c r="L40" s="189"/>
      <c r="M40" s="8"/>
      <c r="N40" s="19"/>
      <c r="P40" s="39"/>
      <c r="Q40" s="39"/>
      <c r="R40" s="39"/>
      <c r="S40" s="39"/>
      <c r="T40" s="39"/>
      <c r="U40" s="39"/>
    </row>
    <row r="41" spans="1:21" ht="12.75" customHeight="1" x14ac:dyDescent="0.2">
      <c r="A41" s="86"/>
      <c r="B41" s="227" t="s">
        <v>50</v>
      </c>
      <c r="C41" s="228"/>
      <c r="D41" s="228"/>
      <c r="E41" s="228"/>
      <c r="F41" s="151"/>
      <c r="G41" s="163" t="s">
        <v>47</v>
      </c>
      <c r="H41" s="163"/>
      <c r="I41" s="163"/>
      <c r="J41" s="151"/>
      <c r="K41" s="151"/>
      <c r="L41" s="151"/>
      <c r="M41" s="8"/>
      <c r="N41" s="88"/>
    </row>
    <row r="42" spans="1:21" s="87" customFormat="1" ht="12.75" customHeight="1" x14ac:dyDescent="0.2">
      <c r="A42" s="86"/>
      <c r="B42" s="151"/>
      <c r="C42" s="163"/>
      <c r="D42" s="163"/>
      <c r="E42" s="163"/>
      <c r="F42" s="151"/>
      <c r="G42" s="163"/>
      <c r="H42" s="163"/>
      <c r="I42" s="163"/>
      <c r="J42" s="151"/>
      <c r="K42" s="151"/>
      <c r="L42" s="151"/>
      <c r="M42" s="8"/>
      <c r="N42" s="88"/>
      <c r="P42" s="105"/>
      <c r="Q42" s="105"/>
      <c r="R42" s="105"/>
      <c r="S42" s="105"/>
      <c r="T42" s="105"/>
      <c r="U42" s="105"/>
    </row>
    <row r="43" spans="1:21" s="87" customFormat="1" ht="12.75" customHeight="1" x14ac:dyDescent="0.2">
      <c r="A43" s="86"/>
      <c r="B43" s="151"/>
      <c r="C43" s="163"/>
      <c r="D43" s="163"/>
      <c r="E43" s="163"/>
      <c r="F43" s="151"/>
      <c r="G43" s="164" t="s">
        <v>108</v>
      </c>
      <c r="H43" s="165"/>
      <c r="I43" s="165"/>
      <c r="J43" s="165"/>
      <c r="K43" s="151"/>
      <c r="L43" s="151"/>
      <c r="M43" s="8"/>
      <c r="N43" s="88"/>
      <c r="P43" s="105"/>
      <c r="Q43" s="105"/>
      <c r="R43" s="105"/>
      <c r="S43" s="105"/>
      <c r="T43" s="105"/>
      <c r="U43" s="105"/>
    </row>
    <row r="44" spans="1:21" s="87" customFormat="1" ht="12.75" customHeight="1" x14ac:dyDescent="0.2">
      <c r="A44" s="86"/>
      <c r="B44" s="151"/>
      <c r="C44" s="163"/>
      <c r="D44" s="163"/>
      <c r="E44" s="163"/>
      <c r="F44" s="151"/>
      <c r="G44" s="164"/>
      <c r="H44" s="165"/>
      <c r="I44" s="165"/>
      <c r="J44" s="165"/>
      <c r="K44" s="151"/>
      <c r="L44" s="151"/>
      <c r="M44" s="8"/>
      <c r="N44" s="88"/>
      <c r="P44" s="105"/>
      <c r="Q44" s="105"/>
      <c r="R44" s="105"/>
      <c r="S44" s="105"/>
      <c r="T44" s="105"/>
      <c r="U44" s="105"/>
    </row>
    <row r="45" spans="1:21" s="87" customFormat="1" ht="12.75" customHeight="1" x14ac:dyDescent="0.2">
      <c r="A45" s="86"/>
      <c r="B45" s="151"/>
      <c r="C45" s="163"/>
      <c r="D45" s="163"/>
      <c r="E45" s="163"/>
      <c r="F45" s="151"/>
      <c r="G45" s="164" t="s">
        <v>126</v>
      </c>
      <c r="H45" s="165"/>
      <c r="I45" s="165"/>
      <c r="J45" s="165"/>
      <c r="K45" s="151"/>
      <c r="L45" s="151"/>
      <c r="M45" s="92"/>
      <c r="N45" s="95"/>
      <c r="P45" s="105"/>
      <c r="Q45" s="105"/>
      <c r="R45" s="105"/>
      <c r="S45" s="105"/>
      <c r="T45" s="105"/>
      <c r="U45" s="105"/>
    </row>
    <row r="46" spans="1:21" s="87" customFormat="1" ht="12.75" customHeight="1" x14ac:dyDescent="0.2">
      <c r="A46" s="86"/>
      <c r="B46" s="151"/>
      <c r="C46" s="163"/>
      <c r="D46" s="163"/>
      <c r="E46" s="163"/>
      <c r="F46" s="151"/>
      <c r="G46" s="164"/>
      <c r="H46" s="151"/>
      <c r="I46" s="151"/>
      <c r="J46" s="151"/>
      <c r="K46" s="151"/>
      <c r="L46" s="166"/>
      <c r="M46" s="109"/>
      <c r="N46" s="112"/>
      <c r="P46" s="105"/>
      <c r="Q46" s="105"/>
      <c r="R46" s="105"/>
      <c r="S46" s="105"/>
      <c r="T46" s="105"/>
      <c r="U46" s="105"/>
    </row>
    <row r="47" spans="1:21" s="87" customFormat="1" ht="12.75" customHeight="1" x14ac:dyDescent="0.2">
      <c r="A47" s="86"/>
      <c r="B47" s="151"/>
      <c r="C47" s="163"/>
      <c r="D47" s="163"/>
      <c r="E47" s="163"/>
      <c r="F47" s="151"/>
      <c r="G47" s="164" t="s">
        <v>48</v>
      </c>
      <c r="H47" s="151"/>
      <c r="I47" s="151"/>
      <c r="J47" s="151"/>
      <c r="K47" s="151"/>
      <c r="L47" s="166"/>
      <c r="M47" s="109"/>
      <c r="N47" s="112"/>
      <c r="P47" s="105"/>
      <c r="Q47" s="105"/>
      <c r="R47" s="105"/>
      <c r="S47" s="105"/>
      <c r="T47" s="105"/>
      <c r="U47" s="105"/>
    </row>
    <row r="48" spans="1:21" s="87" customFormat="1" ht="12.75" customHeight="1" x14ac:dyDescent="0.2">
      <c r="A48" s="86"/>
      <c r="B48" s="151"/>
      <c r="C48" s="163"/>
      <c r="D48" s="163"/>
      <c r="E48" s="163"/>
      <c r="F48" s="151"/>
      <c r="G48" s="164"/>
      <c r="H48" s="165"/>
      <c r="I48" s="165"/>
      <c r="J48" s="165"/>
      <c r="K48" s="151"/>
      <c r="L48" s="151"/>
      <c r="M48" s="92"/>
      <c r="N48" s="95"/>
      <c r="P48" s="105"/>
      <c r="Q48" s="105"/>
      <c r="R48" s="105"/>
      <c r="S48" s="105"/>
      <c r="T48" s="105"/>
      <c r="U48" s="105"/>
    </row>
    <row r="49" spans="1:21" s="87" customFormat="1" ht="12.75" customHeight="1" x14ac:dyDescent="0.2">
      <c r="A49" s="86"/>
      <c r="B49" s="151"/>
      <c r="C49" s="163"/>
      <c r="D49" s="163"/>
      <c r="E49" s="163"/>
      <c r="F49" s="151"/>
      <c r="G49" s="164" t="s">
        <v>52</v>
      </c>
      <c r="H49" s="165"/>
      <c r="I49" s="165"/>
      <c r="J49" s="164"/>
      <c r="K49" s="151"/>
      <c r="L49" s="151"/>
      <c r="M49" s="92"/>
      <c r="N49" s="95"/>
      <c r="P49" s="105"/>
      <c r="Q49" s="105"/>
      <c r="R49" s="105"/>
      <c r="S49" s="105"/>
      <c r="T49" s="105"/>
      <c r="U49" s="105"/>
    </row>
    <row r="50" spans="1:21" s="87" customFormat="1" ht="12.75" customHeight="1" x14ac:dyDescent="0.2">
      <c r="A50" s="86"/>
      <c r="B50" s="151"/>
      <c r="C50" s="163"/>
      <c r="D50" s="163"/>
      <c r="E50" s="163"/>
      <c r="F50" s="151"/>
      <c r="G50" s="164"/>
      <c r="H50" s="151"/>
      <c r="I50" s="151"/>
      <c r="J50" s="151"/>
      <c r="K50" s="151"/>
      <c r="L50" s="166"/>
      <c r="M50" s="109"/>
      <c r="N50" s="112"/>
      <c r="P50" s="105"/>
      <c r="Q50" s="105"/>
      <c r="R50" s="105"/>
      <c r="S50" s="105"/>
      <c r="T50" s="105"/>
      <c r="U50" s="105"/>
    </row>
    <row r="51" spans="1:21" s="87" customFormat="1" ht="12.75" customHeight="1" x14ac:dyDescent="0.2">
      <c r="A51" s="86"/>
      <c r="B51" s="151"/>
      <c r="C51" s="163"/>
      <c r="D51" s="163"/>
      <c r="E51" s="163"/>
      <c r="F51" s="151"/>
      <c r="G51" s="164" t="s">
        <v>53</v>
      </c>
      <c r="H51" s="151"/>
      <c r="I51" s="151"/>
      <c r="J51" s="151"/>
      <c r="K51" s="151"/>
      <c r="L51" s="166"/>
      <c r="M51" s="109"/>
      <c r="N51" s="112"/>
      <c r="P51" s="105"/>
      <c r="Q51" s="105"/>
      <c r="R51" s="105"/>
      <c r="S51" s="105"/>
      <c r="T51" s="105"/>
      <c r="U51" s="105"/>
    </row>
    <row r="52" spans="1:21" s="87" customFormat="1" ht="12.75" customHeight="1" x14ac:dyDescent="0.2">
      <c r="A52" s="86"/>
      <c r="B52" s="151"/>
      <c r="C52" s="163"/>
      <c r="D52" s="163"/>
      <c r="E52" s="163"/>
      <c r="F52" s="151"/>
      <c r="G52" s="167"/>
      <c r="H52" s="165"/>
      <c r="I52" s="151"/>
      <c r="J52" s="151"/>
      <c r="K52" s="151"/>
      <c r="L52" s="168"/>
      <c r="M52" s="107"/>
      <c r="N52" s="113"/>
      <c r="P52" s="105"/>
      <c r="Q52" s="105"/>
      <c r="R52" s="105"/>
      <c r="S52" s="105"/>
      <c r="T52" s="105"/>
      <c r="U52" s="105"/>
    </row>
    <row r="53" spans="1:21" s="87" customFormat="1" ht="12.75" customHeight="1" x14ac:dyDescent="0.2">
      <c r="A53" s="86"/>
      <c r="B53" s="151"/>
      <c r="C53" s="163"/>
      <c r="D53" s="163"/>
      <c r="E53" s="163"/>
      <c r="F53" s="151"/>
      <c r="G53" s="151" t="s">
        <v>54</v>
      </c>
      <c r="H53" s="151"/>
      <c r="I53" s="151"/>
      <c r="J53" s="151"/>
      <c r="K53" s="151"/>
      <c r="L53" s="151"/>
      <c r="M53" s="92"/>
      <c r="N53" s="95"/>
      <c r="P53" s="105"/>
      <c r="Q53" s="105"/>
      <c r="R53" s="105"/>
      <c r="S53" s="105"/>
      <c r="T53" s="105"/>
      <c r="U53" s="105"/>
    </row>
    <row r="54" spans="1:21" s="87" customFormat="1" ht="12.75" customHeight="1" x14ac:dyDescent="0.2">
      <c r="A54" s="86"/>
      <c r="B54" s="151"/>
      <c r="C54" s="163"/>
      <c r="D54" s="163"/>
      <c r="E54" s="163"/>
      <c r="F54" s="151"/>
      <c r="G54" s="167"/>
      <c r="H54" s="165"/>
      <c r="I54" s="165"/>
      <c r="J54" s="165"/>
      <c r="K54" s="151"/>
      <c r="L54" s="151"/>
      <c r="M54" s="92"/>
      <c r="N54" s="95"/>
      <c r="P54" s="105"/>
      <c r="Q54" s="105"/>
      <c r="R54" s="105"/>
      <c r="S54" s="105"/>
      <c r="T54" s="105"/>
      <c r="U54" s="105"/>
    </row>
    <row r="55" spans="1:21" s="87" customFormat="1" ht="12.75" customHeight="1" x14ac:dyDescent="0.2">
      <c r="A55" s="86"/>
      <c r="B55" s="151"/>
      <c r="C55" s="163"/>
      <c r="D55" s="163"/>
      <c r="E55" s="163"/>
      <c r="F55" s="151"/>
      <c r="G55" s="163" t="s">
        <v>55</v>
      </c>
      <c r="H55" s="163"/>
      <c r="I55" s="163"/>
      <c r="J55" s="151"/>
      <c r="K55" s="151"/>
      <c r="L55" s="151"/>
      <c r="M55" s="92"/>
      <c r="N55" s="95"/>
      <c r="P55" s="105"/>
      <c r="Q55" s="105"/>
      <c r="R55" s="105"/>
      <c r="S55" s="105"/>
      <c r="T55" s="105"/>
      <c r="U55" s="105"/>
    </row>
    <row r="56" spans="1:21" s="87" customFormat="1" ht="10.5" customHeight="1" x14ac:dyDescent="0.2">
      <c r="A56" s="86"/>
      <c r="B56" s="151"/>
      <c r="C56" s="163"/>
      <c r="D56" s="163"/>
      <c r="E56" s="163"/>
      <c r="F56" s="151"/>
      <c r="G56" s="163"/>
      <c r="H56" s="163"/>
      <c r="I56" s="163"/>
      <c r="J56" s="151"/>
      <c r="K56" s="151"/>
      <c r="L56" s="151"/>
      <c r="M56" s="92"/>
      <c r="N56" s="95"/>
      <c r="P56" s="105"/>
      <c r="Q56" s="105"/>
      <c r="R56" s="105"/>
      <c r="S56" s="105"/>
      <c r="T56" s="105"/>
      <c r="U56" s="105"/>
    </row>
    <row r="57" spans="1:21" x14ac:dyDescent="0.2">
      <c r="A57" s="86"/>
      <c r="B57" s="151"/>
      <c r="C57" s="151"/>
      <c r="D57" s="151"/>
      <c r="E57" s="151"/>
      <c r="F57" s="151"/>
      <c r="G57" s="151"/>
      <c r="H57" s="151"/>
      <c r="I57" s="151"/>
      <c r="J57" s="151"/>
      <c r="K57" s="151"/>
      <c r="L57" s="151"/>
      <c r="M57" s="90"/>
      <c r="N57" s="88"/>
    </row>
    <row r="58" spans="1:21" x14ac:dyDescent="0.2">
      <c r="A58" s="86"/>
      <c r="B58" s="151"/>
      <c r="C58" s="151"/>
      <c r="D58" s="151"/>
      <c r="E58" s="151"/>
      <c r="F58" s="151"/>
      <c r="G58" s="151"/>
      <c r="H58" s="151"/>
      <c r="I58" s="151"/>
      <c r="J58" s="151"/>
      <c r="K58" s="151"/>
      <c r="L58" s="151"/>
      <c r="M58" s="90"/>
      <c r="N58" s="88"/>
    </row>
    <row r="59" spans="1:21" s="87" customFormat="1" x14ac:dyDescent="0.2">
      <c r="A59" s="86"/>
      <c r="B59" s="151"/>
      <c r="C59" s="151"/>
      <c r="D59" s="151"/>
      <c r="E59" s="151"/>
      <c r="F59" s="151"/>
      <c r="G59" s="151"/>
      <c r="H59" s="151"/>
      <c r="I59" s="151"/>
      <c r="J59" s="151"/>
      <c r="K59" s="151"/>
      <c r="L59" s="151"/>
      <c r="M59" s="90"/>
      <c r="N59" s="88"/>
      <c r="P59" s="105"/>
      <c r="Q59" s="105"/>
      <c r="R59" s="105"/>
      <c r="S59" s="105"/>
      <c r="T59" s="105"/>
      <c r="U59" s="105"/>
    </row>
    <row r="60" spans="1:21" s="87" customFormat="1" x14ac:dyDescent="0.2">
      <c r="A60" s="86"/>
      <c r="B60" s="151"/>
      <c r="C60" s="151"/>
      <c r="D60" s="151"/>
      <c r="E60" s="151"/>
      <c r="F60" s="151"/>
      <c r="G60" s="151"/>
      <c r="H60" s="151"/>
      <c r="I60" s="151"/>
      <c r="J60" s="151"/>
      <c r="K60" s="151"/>
      <c r="L60" s="151"/>
      <c r="M60" s="90"/>
      <c r="N60" s="88"/>
      <c r="P60" s="105"/>
      <c r="Q60" s="105"/>
      <c r="R60" s="105"/>
      <c r="S60" s="105"/>
      <c r="T60" s="105"/>
      <c r="U60" s="105"/>
    </row>
    <row r="61" spans="1:21" s="87" customFormat="1" x14ac:dyDescent="0.2">
      <c r="A61" s="86"/>
      <c r="B61" s="151"/>
      <c r="C61" s="151"/>
      <c r="D61" s="151"/>
      <c r="E61" s="151"/>
      <c r="F61" s="151"/>
      <c r="G61" s="151"/>
      <c r="H61" s="151"/>
      <c r="I61" s="151"/>
      <c r="J61" s="151"/>
      <c r="K61" s="151"/>
      <c r="L61" s="151"/>
      <c r="M61" s="90"/>
      <c r="N61" s="88"/>
      <c r="P61" s="105"/>
      <c r="Q61" s="105"/>
      <c r="R61" s="105"/>
      <c r="S61" s="105"/>
      <c r="T61" s="105"/>
      <c r="U61" s="105"/>
    </row>
    <row r="62" spans="1:21" s="87" customFormat="1" x14ac:dyDescent="0.2">
      <c r="A62" s="86"/>
      <c r="B62" s="151"/>
      <c r="C62" s="151"/>
      <c r="D62" s="151"/>
      <c r="E62" s="151"/>
      <c r="F62" s="151"/>
      <c r="G62" s="151"/>
      <c r="H62" s="151"/>
      <c r="I62" s="151"/>
      <c r="J62" s="151"/>
      <c r="K62" s="151"/>
      <c r="L62" s="151"/>
      <c r="M62" s="90"/>
      <c r="N62" s="88"/>
      <c r="P62" s="105"/>
      <c r="Q62" s="105"/>
      <c r="R62" s="105"/>
      <c r="S62" s="105"/>
      <c r="T62" s="105"/>
      <c r="U62" s="105"/>
    </row>
    <row r="63" spans="1:21" s="87" customFormat="1" x14ac:dyDescent="0.2">
      <c r="A63" s="86"/>
      <c r="B63" s="151"/>
      <c r="C63" s="151"/>
      <c r="D63" s="151"/>
      <c r="E63" s="151"/>
      <c r="F63" s="151"/>
      <c r="G63" s="151"/>
      <c r="H63" s="151"/>
      <c r="I63" s="151"/>
      <c r="J63" s="151"/>
      <c r="K63" s="151"/>
      <c r="L63" s="151"/>
      <c r="M63" s="90"/>
      <c r="N63" s="88"/>
      <c r="P63" s="105"/>
      <c r="Q63" s="105"/>
      <c r="R63" s="105"/>
      <c r="S63" s="105"/>
      <c r="T63" s="105"/>
      <c r="U63" s="105"/>
    </row>
    <row r="64" spans="1:21" x14ac:dyDescent="0.2">
      <c r="A64" s="86"/>
      <c r="B64" s="90"/>
      <c r="C64" s="90"/>
      <c r="D64" s="90"/>
      <c r="E64" s="90"/>
      <c r="F64" s="90"/>
      <c r="G64" s="90"/>
      <c r="H64" s="90"/>
      <c r="I64" s="90"/>
      <c r="J64" s="90"/>
      <c r="K64" s="90"/>
      <c r="L64" s="90"/>
      <c r="M64" s="90"/>
      <c r="N64" s="88"/>
    </row>
    <row r="65" spans="1:21" x14ac:dyDescent="0.2">
      <c r="A65" s="86"/>
      <c r="B65" s="90"/>
      <c r="C65" s="90"/>
      <c r="D65" s="90"/>
      <c r="E65" s="90"/>
      <c r="F65" s="90"/>
      <c r="G65" s="90"/>
      <c r="H65" s="90"/>
      <c r="I65" s="90"/>
      <c r="J65" s="90"/>
      <c r="K65" s="90"/>
      <c r="L65" s="90"/>
      <c r="M65" s="90"/>
      <c r="N65" s="88"/>
    </row>
    <row r="66" spans="1:21" x14ac:dyDescent="0.2">
      <c r="A66" s="86"/>
      <c r="B66" s="90"/>
      <c r="C66" s="90"/>
      <c r="D66" s="90"/>
      <c r="E66" s="90"/>
      <c r="F66" s="90"/>
      <c r="G66" s="90"/>
      <c r="H66" s="90"/>
      <c r="I66" s="90"/>
      <c r="J66" s="90"/>
      <c r="K66" s="90"/>
      <c r="L66" s="90"/>
      <c r="M66" s="90"/>
      <c r="N66" s="88"/>
    </row>
    <row r="67" spans="1:21" s="87" customFormat="1" x14ac:dyDescent="0.2">
      <c r="A67" s="86"/>
      <c r="B67" s="90"/>
      <c r="C67" s="90"/>
      <c r="D67" s="90"/>
      <c r="E67" s="90"/>
      <c r="F67" s="90"/>
      <c r="G67" s="90"/>
      <c r="H67" s="90"/>
      <c r="I67" s="90"/>
      <c r="J67" s="90"/>
      <c r="K67" s="90"/>
      <c r="L67" s="90"/>
      <c r="M67" s="90"/>
      <c r="N67" s="88"/>
      <c r="P67" s="105"/>
      <c r="Q67" s="105"/>
      <c r="R67" s="105"/>
      <c r="S67" s="105"/>
      <c r="T67" s="105"/>
      <c r="U67" s="105"/>
    </row>
    <row r="68" spans="1:21" s="87" customFormat="1" x14ac:dyDescent="0.2">
      <c r="A68" s="86"/>
      <c r="B68" s="90"/>
      <c r="C68" s="90"/>
      <c r="D68" s="90"/>
      <c r="E68" s="90"/>
      <c r="F68" s="90"/>
      <c r="G68" s="90"/>
      <c r="H68" s="90"/>
      <c r="I68" s="90"/>
      <c r="J68" s="90"/>
      <c r="K68" s="90"/>
      <c r="L68" s="90"/>
      <c r="M68" s="90"/>
      <c r="N68" s="88"/>
      <c r="P68" s="105"/>
      <c r="Q68" s="105"/>
      <c r="R68" s="105"/>
      <c r="S68" s="105"/>
      <c r="T68" s="105"/>
      <c r="U68" s="105"/>
    </row>
    <row r="69" spans="1:21" x14ac:dyDescent="0.2">
      <c r="A69" s="86"/>
      <c r="B69" s="90"/>
      <c r="C69" s="90"/>
      <c r="D69" s="90"/>
      <c r="E69" s="90"/>
      <c r="F69" s="90"/>
      <c r="G69" s="90"/>
      <c r="H69" s="90"/>
      <c r="I69" s="90"/>
      <c r="J69" s="90"/>
      <c r="K69" s="90"/>
      <c r="L69" s="90"/>
      <c r="M69" s="90"/>
      <c r="N69" s="88"/>
    </row>
    <row r="70" spans="1:21" x14ac:dyDescent="0.2">
      <c r="A70" s="86"/>
      <c r="B70" s="90"/>
      <c r="C70" s="90"/>
      <c r="D70" s="90"/>
      <c r="E70" s="90"/>
      <c r="F70" s="90"/>
      <c r="G70" s="90"/>
      <c r="H70" s="90"/>
      <c r="I70" s="90"/>
      <c r="J70" s="90"/>
      <c r="K70" s="90"/>
      <c r="L70" s="90"/>
      <c r="M70" s="90"/>
      <c r="N70" s="88"/>
    </row>
    <row r="71" spans="1:21" x14ac:dyDescent="0.2">
      <c r="A71" s="86"/>
      <c r="B71" s="90"/>
      <c r="C71" s="90"/>
      <c r="D71" s="90"/>
      <c r="E71" s="90"/>
      <c r="F71" s="90"/>
      <c r="G71" s="90"/>
      <c r="H71" s="90"/>
      <c r="I71" s="90"/>
      <c r="J71" s="90"/>
      <c r="K71" s="90"/>
      <c r="L71" s="90"/>
      <c r="M71" s="90"/>
      <c r="N71" s="88"/>
    </row>
    <row r="72" spans="1:21" s="87" customFormat="1" x14ac:dyDescent="0.2">
      <c r="A72" s="86"/>
      <c r="B72" s="90"/>
      <c r="C72" s="90"/>
      <c r="D72" s="90"/>
      <c r="E72" s="90"/>
      <c r="F72" s="90"/>
      <c r="G72" s="90"/>
      <c r="H72" s="90"/>
      <c r="I72" s="90"/>
      <c r="J72" s="90"/>
      <c r="K72" s="90"/>
      <c r="L72" s="90"/>
      <c r="M72" s="90"/>
      <c r="N72" s="88"/>
      <c r="P72" s="105"/>
      <c r="Q72" s="105"/>
      <c r="R72" s="105"/>
      <c r="S72" s="105"/>
      <c r="T72" s="105"/>
      <c r="U72" s="105"/>
    </row>
    <row r="73" spans="1:21" x14ac:dyDescent="0.2">
      <c r="A73" s="86"/>
      <c r="B73" s="90"/>
      <c r="C73" s="49"/>
      <c r="D73" s="90"/>
      <c r="E73" s="90"/>
      <c r="F73" s="90"/>
      <c r="G73" s="90"/>
      <c r="H73" s="90"/>
      <c r="I73" s="90"/>
      <c r="J73" s="90"/>
      <c r="K73" s="90"/>
      <c r="L73" s="90"/>
      <c r="M73" s="90"/>
      <c r="N73" s="88"/>
    </row>
    <row r="74" spans="1:21" x14ac:dyDescent="0.2">
      <c r="A74" s="96"/>
      <c r="B74" s="97"/>
      <c r="C74" s="97"/>
      <c r="D74" s="97"/>
      <c r="E74" s="97"/>
      <c r="F74" s="97"/>
      <c r="G74" s="97"/>
      <c r="H74" s="97"/>
      <c r="I74" s="97"/>
      <c r="J74" s="97"/>
      <c r="K74" s="97"/>
      <c r="L74" s="97"/>
      <c r="M74" s="97"/>
      <c r="N74" s="98"/>
    </row>
  </sheetData>
  <sheetProtection algorithmName="SHA-512" hashValue="N3CijoEuDE4dlYaJ5Rj9/jXZ7jj/4ixiJ+2Ll3t+aliioCaXhQyoXxLlkvCnOK0Q2yn00r8uFU5zm6NNNxlFLQ==" saltValue="R9oaTUjhmUZ6HqQ0Mi0zdA==" spinCount="100000" sheet="1" objects="1" scenarios="1"/>
  <mergeCells count="22">
    <mergeCell ref="H6:I6"/>
    <mergeCell ref="I8:L8"/>
    <mergeCell ref="I9:L9"/>
    <mergeCell ref="D4:F4"/>
    <mergeCell ref="A1:N1"/>
    <mergeCell ref="A2:N2"/>
    <mergeCell ref="B23:C23"/>
    <mergeCell ref="B4:C4"/>
    <mergeCell ref="I33:J33"/>
    <mergeCell ref="G34:J34"/>
    <mergeCell ref="B41:E41"/>
    <mergeCell ref="D40:E40"/>
    <mergeCell ref="D33:E33"/>
    <mergeCell ref="B34:E34"/>
    <mergeCell ref="I10:L10"/>
    <mergeCell ref="B6:C6"/>
    <mergeCell ref="C11:F11"/>
    <mergeCell ref="B15:L15"/>
    <mergeCell ref="B20:L20"/>
    <mergeCell ref="C8:F8"/>
    <mergeCell ref="C9:F9"/>
    <mergeCell ref="C10:F10"/>
  </mergeCells>
  <dataValidations disablePrompts="1" xWindow="665" yWindow="525" count="1">
    <dataValidation type="date" allowBlank="1" showInputMessage="1" showErrorMessage="1" error="Beginndatum darf nicht vor dem 01.01.2023 oder dem Antragsdatum liegen " prompt="Beginndatum frühestens: 01.01.2023_x000a_Sofern der Antrag später gestellt wird, kann das Beginndatum nicht vor dem Posteingang bei der AOK PLUS  liegen. Eine rückwirkende Ausstellung ist ausgeschlossen. " sqref="E23">
      <formula1>44927</formula1>
      <formula2>45291</formula2>
    </dataValidation>
  </dataValidations>
  <pageMargins left="0.70866141732283472" right="0.70866141732283472" top="0.78740157480314965" bottom="0.78740157480314965" header="0.31496062992125984" footer="0.31496062992125984"/>
  <pageSetup paperSize="9" scale="52" orientation="portrait"/>
  <headerFooter>
    <oddFooter>&amp;C&amp;8Beschluss der PSK vom 11.10.2022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Layout" zoomScaleNormal="100" workbookViewId="0">
      <selection activeCell="A28" sqref="A28:G28"/>
    </sheetView>
  </sheetViews>
  <sheetFormatPr baseColWidth="10" defaultRowHeight="14.25" x14ac:dyDescent="0.2"/>
  <cols>
    <col min="2" max="2" width="11" customWidth="1"/>
    <col min="7" max="7" width="14.375" customWidth="1"/>
  </cols>
  <sheetData>
    <row r="1" spans="1:7" ht="30" customHeight="1" x14ac:dyDescent="0.2">
      <c r="A1" s="254" t="s">
        <v>131</v>
      </c>
      <c r="B1" s="254"/>
      <c r="C1" s="254"/>
      <c r="D1" s="254"/>
      <c r="E1" s="254"/>
      <c r="F1" s="254"/>
      <c r="G1" s="254"/>
    </row>
    <row r="2" spans="1:7" x14ac:dyDescent="0.2">
      <c r="A2" s="255"/>
      <c r="B2" s="255"/>
      <c r="C2" s="255"/>
      <c r="D2" s="255"/>
      <c r="E2" s="255"/>
      <c r="F2" s="255"/>
      <c r="G2" s="255"/>
    </row>
    <row r="3" spans="1:7" ht="42" customHeight="1" x14ac:dyDescent="0.2">
      <c r="A3" s="251" t="s">
        <v>129</v>
      </c>
      <c r="B3" s="251"/>
      <c r="C3" s="251"/>
      <c r="D3" s="251"/>
      <c r="E3" s="251"/>
      <c r="F3" s="251"/>
      <c r="G3" s="251"/>
    </row>
    <row r="4" spans="1:7" x14ac:dyDescent="0.2">
      <c r="A4" s="251"/>
      <c r="B4" s="251"/>
      <c r="C4" s="251"/>
      <c r="D4" s="251"/>
      <c r="E4" s="251"/>
      <c r="F4" s="251"/>
      <c r="G4" s="251"/>
    </row>
    <row r="5" spans="1:7" ht="41.25" customHeight="1" x14ac:dyDescent="0.2">
      <c r="A5" s="251" t="s">
        <v>109</v>
      </c>
      <c r="B5" s="251"/>
      <c r="C5" s="251"/>
      <c r="D5" s="251"/>
      <c r="E5" s="251"/>
      <c r="F5" s="251"/>
      <c r="G5" s="251"/>
    </row>
    <row r="6" spans="1:7" x14ac:dyDescent="0.2">
      <c r="A6" s="251"/>
      <c r="B6" s="251"/>
      <c r="C6" s="251"/>
      <c r="D6" s="251"/>
      <c r="E6" s="251"/>
      <c r="F6" s="251"/>
      <c r="G6" s="251"/>
    </row>
    <row r="7" spans="1:7" ht="44.25" customHeight="1" x14ac:dyDescent="0.2">
      <c r="A7" s="251" t="s">
        <v>132</v>
      </c>
      <c r="B7" s="251"/>
      <c r="C7" s="251"/>
      <c r="D7" s="251"/>
      <c r="E7" s="251"/>
      <c r="F7" s="251"/>
      <c r="G7" s="251"/>
    </row>
    <row r="8" spans="1:7" x14ac:dyDescent="0.2">
      <c r="A8" s="251"/>
      <c r="B8" s="251"/>
      <c r="C8" s="251"/>
      <c r="D8" s="251"/>
      <c r="E8" s="251"/>
      <c r="F8" s="251"/>
      <c r="G8" s="251"/>
    </row>
    <row r="9" spans="1:7" ht="42.75" customHeight="1" x14ac:dyDescent="0.2">
      <c r="A9" s="251" t="s">
        <v>133</v>
      </c>
      <c r="B9" s="251"/>
      <c r="C9" s="251"/>
      <c r="D9" s="251"/>
      <c r="E9" s="251"/>
      <c r="F9" s="251"/>
      <c r="G9" s="251"/>
    </row>
    <row r="10" spans="1:7" x14ac:dyDescent="0.2">
      <c r="A10" s="251"/>
      <c r="B10" s="251"/>
      <c r="C10" s="251"/>
      <c r="D10" s="251"/>
      <c r="E10" s="251"/>
      <c r="F10" s="251"/>
      <c r="G10" s="251"/>
    </row>
    <row r="11" spans="1:7" s="84" customFormat="1" ht="51.75" customHeight="1" x14ac:dyDescent="0.2">
      <c r="A11" s="261" t="s">
        <v>123</v>
      </c>
      <c r="B11" s="262"/>
      <c r="C11" s="256" t="s">
        <v>134</v>
      </c>
      <c r="D11" s="257"/>
      <c r="E11" s="257"/>
      <c r="F11" s="257"/>
      <c r="G11" s="257"/>
    </row>
    <row r="12" spans="1:7" s="84" customFormat="1" ht="54" customHeight="1" x14ac:dyDescent="0.2">
      <c r="A12" s="258" t="s">
        <v>120</v>
      </c>
      <c r="B12" s="259"/>
      <c r="C12" s="256" t="s">
        <v>135</v>
      </c>
      <c r="D12" s="257"/>
      <c r="E12" s="257"/>
      <c r="F12" s="257"/>
      <c r="G12" s="257"/>
    </row>
    <row r="13" spans="1:7" s="84" customFormat="1" ht="48.75" customHeight="1" x14ac:dyDescent="0.2">
      <c r="A13" s="258" t="s">
        <v>121</v>
      </c>
      <c r="B13" s="259"/>
      <c r="C13" s="256" t="s">
        <v>136</v>
      </c>
      <c r="D13" s="257"/>
      <c r="E13" s="257"/>
      <c r="F13" s="257"/>
      <c r="G13" s="257"/>
    </row>
    <row r="14" spans="1:7" s="84" customFormat="1" ht="54.75" customHeight="1" x14ac:dyDescent="0.2">
      <c r="A14" s="258" t="s">
        <v>122</v>
      </c>
      <c r="B14" s="259"/>
      <c r="C14" s="256" t="s">
        <v>137</v>
      </c>
      <c r="D14" s="257"/>
      <c r="E14" s="257"/>
      <c r="F14" s="257"/>
      <c r="G14" s="257"/>
    </row>
    <row r="15" spans="1:7" x14ac:dyDescent="0.2">
      <c r="A15" s="251"/>
      <c r="B15" s="251"/>
      <c r="C15" s="251"/>
      <c r="D15" s="251"/>
      <c r="E15" s="251"/>
      <c r="F15" s="251"/>
      <c r="G15" s="251"/>
    </row>
    <row r="16" spans="1:7" x14ac:dyDescent="0.2">
      <c r="A16" s="251" t="s">
        <v>110</v>
      </c>
      <c r="B16" s="251"/>
      <c r="C16" s="251"/>
      <c r="D16" s="251"/>
      <c r="E16" s="251"/>
      <c r="F16" s="251"/>
      <c r="G16" s="251"/>
    </row>
    <row r="17" spans="1:7" ht="14.25" customHeight="1" x14ac:dyDescent="0.2">
      <c r="A17" s="251"/>
      <c r="B17" s="251"/>
      <c r="C17" s="251"/>
      <c r="D17" s="251"/>
      <c r="E17" s="251"/>
      <c r="F17" s="251"/>
      <c r="G17" s="251"/>
    </row>
    <row r="18" spans="1:7" ht="28.5" customHeight="1" x14ac:dyDescent="0.2">
      <c r="A18" s="251" t="s">
        <v>111</v>
      </c>
      <c r="B18" s="251"/>
      <c r="C18" s="251"/>
      <c r="D18" s="251"/>
      <c r="E18" s="251"/>
      <c r="F18" s="251"/>
      <c r="G18" s="251"/>
    </row>
    <row r="19" spans="1:7" ht="14.25" customHeight="1" x14ac:dyDescent="0.2">
      <c r="A19" s="251"/>
      <c r="B19" s="251"/>
      <c r="C19" s="251"/>
      <c r="D19" s="251"/>
      <c r="E19" s="251"/>
      <c r="F19" s="251"/>
      <c r="G19" s="251"/>
    </row>
    <row r="20" spans="1:7" ht="28.5" customHeight="1" x14ac:dyDescent="0.2">
      <c r="A20" s="251" t="s">
        <v>112</v>
      </c>
      <c r="B20" s="251"/>
      <c r="C20" s="251"/>
      <c r="D20" s="251"/>
      <c r="E20" s="251"/>
      <c r="F20" s="251"/>
      <c r="G20" s="251"/>
    </row>
    <row r="21" spans="1:7" ht="14.25" customHeight="1" x14ac:dyDescent="0.2">
      <c r="A21" s="251"/>
      <c r="B21" s="251"/>
      <c r="C21" s="251"/>
      <c r="D21" s="251"/>
      <c r="E21" s="251"/>
      <c r="F21" s="251"/>
      <c r="G21" s="251"/>
    </row>
    <row r="22" spans="1:7" ht="57" customHeight="1" x14ac:dyDescent="0.2">
      <c r="A22" s="251" t="s">
        <v>113</v>
      </c>
      <c r="B22" s="251"/>
      <c r="C22" s="251"/>
      <c r="D22" s="251"/>
      <c r="E22" s="251"/>
      <c r="F22" s="251"/>
      <c r="G22" s="251"/>
    </row>
    <row r="23" spans="1:7" ht="14.25" customHeight="1" x14ac:dyDescent="0.2">
      <c r="A23" s="251"/>
      <c r="B23" s="251"/>
      <c r="C23" s="251"/>
      <c r="D23" s="251"/>
      <c r="E23" s="251"/>
      <c r="F23" s="251"/>
      <c r="G23" s="251"/>
    </row>
    <row r="24" spans="1:7" ht="42.75" customHeight="1" x14ac:dyDescent="0.2">
      <c r="A24" s="251" t="s">
        <v>138</v>
      </c>
      <c r="B24" s="251"/>
      <c r="C24" s="251"/>
      <c r="D24" s="251"/>
      <c r="E24" s="251"/>
      <c r="F24" s="251"/>
      <c r="G24" s="251"/>
    </row>
    <row r="25" spans="1:7" ht="14.25" customHeight="1" x14ac:dyDescent="0.2">
      <c r="A25" s="251"/>
      <c r="B25" s="251"/>
      <c r="C25" s="251"/>
      <c r="D25" s="251"/>
      <c r="E25" s="251"/>
      <c r="F25" s="251"/>
      <c r="G25" s="251"/>
    </row>
    <row r="26" spans="1:7" ht="57" customHeight="1" x14ac:dyDescent="0.2">
      <c r="A26" s="251" t="s">
        <v>139</v>
      </c>
      <c r="B26" s="251"/>
      <c r="C26" s="251"/>
      <c r="D26" s="251"/>
      <c r="E26" s="251"/>
      <c r="F26" s="251"/>
      <c r="G26" s="251"/>
    </row>
    <row r="27" spans="1:7" ht="14.25" customHeight="1" x14ac:dyDescent="0.2">
      <c r="A27" s="251"/>
      <c r="B27" s="251"/>
      <c r="C27" s="251"/>
      <c r="D27" s="251"/>
      <c r="E27" s="251"/>
      <c r="F27" s="251"/>
      <c r="G27" s="251"/>
    </row>
    <row r="28" spans="1:7" ht="42.75" customHeight="1" x14ac:dyDescent="0.2">
      <c r="A28" s="251" t="s">
        <v>128</v>
      </c>
      <c r="B28" s="251"/>
      <c r="C28" s="251"/>
      <c r="D28" s="251"/>
      <c r="E28" s="251"/>
      <c r="F28" s="251"/>
      <c r="G28" s="251"/>
    </row>
    <row r="29" spans="1:7" x14ac:dyDescent="0.2">
      <c r="A29" s="251"/>
      <c r="B29" s="251"/>
      <c r="C29" s="251"/>
      <c r="D29" s="251"/>
      <c r="E29" s="251"/>
      <c r="F29" s="251"/>
      <c r="G29" s="251"/>
    </row>
    <row r="30" spans="1:7" x14ac:dyDescent="0.2">
      <c r="A30" s="251" t="s">
        <v>114</v>
      </c>
      <c r="B30" s="251"/>
      <c r="C30" s="251"/>
      <c r="D30" s="251"/>
      <c r="E30" s="251"/>
      <c r="F30" s="251"/>
      <c r="G30" s="251"/>
    </row>
    <row r="31" spans="1:7" s="84" customFormat="1" x14ac:dyDescent="0.2">
      <c r="A31" s="194"/>
      <c r="B31" s="194"/>
      <c r="C31" s="194"/>
      <c r="D31" s="194"/>
      <c r="E31" s="194"/>
      <c r="F31" s="194"/>
      <c r="G31" s="194"/>
    </row>
    <row r="32" spans="1:7" x14ac:dyDescent="0.2">
      <c r="A32" s="254" t="s">
        <v>47</v>
      </c>
      <c r="B32" s="254"/>
      <c r="C32" s="254"/>
      <c r="D32" s="254"/>
      <c r="E32" s="254"/>
      <c r="F32" s="254"/>
      <c r="G32" s="254"/>
    </row>
    <row r="33" spans="1:7" x14ac:dyDescent="0.2">
      <c r="A33" s="254" t="s">
        <v>115</v>
      </c>
      <c r="B33" s="254"/>
      <c r="C33" s="254"/>
      <c r="D33" s="254"/>
      <c r="E33" s="254"/>
      <c r="F33" s="254"/>
      <c r="G33" s="254"/>
    </row>
    <row r="34" spans="1:7" x14ac:dyDescent="0.2">
      <c r="A34" s="254" t="s">
        <v>116</v>
      </c>
      <c r="B34" s="254"/>
      <c r="C34" s="254"/>
      <c r="D34" s="254"/>
      <c r="E34" s="254"/>
      <c r="F34" s="254"/>
      <c r="G34" s="254"/>
    </row>
    <row r="35" spans="1:7" x14ac:dyDescent="0.2">
      <c r="A35" s="254" t="s">
        <v>117</v>
      </c>
      <c r="B35" s="254"/>
      <c r="C35" s="254"/>
      <c r="D35" s="254"/>
      <c r="E35" s="254"/>
      <c r="F35" s="254"/>
      <c r="G35" s="254"/>
    </row>
    <row r="36" spans="1:7" x14ac:dyDescent="0.2">
      <c r="A36" s="251"/>
      <c r="B36" s="251"/>
      <c r="C36" s="251"/>
      <c r="D36" s="251"/>
      <c r="E36" s="251"/>
      <c r="F36" s="251"/>
      <c r="G36" s="251"/>
    </row>
    <row r="37" spans="1:7" x14ac:dyDescent="0.2">
      <c r="A37" s="251" t="s">
        <v>118</v>
      </c>
      <c r="B37" s="251"/>
      <c r="C37" s="251"/>
      <c r="D37" s="251"/>
      <c r="E37" s="251"/>
      <c r="F37" s="251"/>
      <c r="G37" s="251"/>
    </row>
    <row r="38" spans="1:7" x14ac:dyDescent="0.2">
      <c r="A38" s="254" t="s">
        <v>119</v>
      </c>
      <c r="B38" s="254"/>
      <c r="C38" s="254"/>
      <c r="D38" s="254"/>
      <c r="E38" s="254"/>
      <c r="F38" s="254"/>
      <c r="G38" s="254"/>
    </row>
    <row r="39" spans="1:7" x14ac:dyDescent="0.2">
      <c r="A39" s="254" t="s">
        <v>125</v>
      </c>
      <c r="B39" s="254"/>
      <c r="C39" s="254"/>
      <c r="D39" s="254"/>
      <c r="E39" s="254"/>
      <c r="F39" s="254"/>
      <c r="G39" s="254"/>
    </row>
    <row r="40" spans="1:7" x14ac:dyDescent="0.2">
      <c r="A40" s="260"/>
      <c r="B40" s="260"/>
      <c r="C40" s="260"/>
      <c r="D40" s="260"/>
      <c r="E40" s="260"/>
      <c r="F40" s="260"/>
      <c r="G40" s="260"/>
    </row>
    <row r="41" spans="1:7" x14ac:dyDescent="0.2">
      <c r="A41" s="252"/>
      <c r="B41" s="252"/>
      <c r="C41" s="252"/>
      <c r="D41" s="252"/>
      <c r="E41" s="191"/>
      <c r="F41" s="191"/>
      <c r="G41" s="191"/>
    </row>
    <row r="42" spans="1:7" x14ac:dyDescent="0.2">
      <c r="A42" s="192"/>
      <c r="B42" s="192"/>
      <c r="C42" s="192"/>
      <c r="D42" s="191"/>
      <c r="E42" s="191"/>
      <c r="F42" s="191"/>
      <c r="G42" s="191"/>
    </row>
    <row r="43" spans="1:7" x14ac:dyDescent="0.2">
      <c r="A43" s="252"/>
      <c r="B43" s="252"/>
      <c r="C43" s="252"/>
      <c r="D43" s="252"/>
      <c r="E43" s="252"/>
      <c r="F43" s="252"/>
      <c r="G43" s="191"/>
    </row>
    <row r="44" spans="1:7" x14ac:dyDescent="0.2">
      <c r="A44" s="253"/>
      <c r="B44" s="253"/>
      <c r="C44" s="253"/>
      <c r="D44" s="191"/>
      <c r="E44" s="191"/>
      <c r="F44" s="191"/>
      <c r="G44" s="191"/>
    </row>
    <row r="45" spans="1:7" x14ac:dyDescent="0.2">
      <c r="A45" s="260"/>
      <c r="B45" s="260"/>
      <c r="C45" s="260"/>
      <c r="D45" s="260"/>
      <c r="E45" s="260"/>
      <c r="F45" s="260"/>
      <c r="G45" s="260"/>
    </row>
    <row r="46" spans="1:7" x14ac:dyDescent="0.2">
      <c r="A46" s="260"/>
      <c r="B46" s="260"/>
      <c r="C46" s="260"/>
      <c r="D46" s="260"/>
      <c r="E46" s="260"/>
      <c r="F46" s="260"/>
      <c r="G46" s="260"/>
    </row>
    <row r="47" spans="1:7" x14ac:dyDescent="0.2">
      <c r="A47" s="260"/>
      <c r="B47" s="260"/>
      <c r="C47" s="260"/>
      <c r="D47" s="260"/>
      <c r="E47" s="260"/>
      <c r="F47" s="260"/>
      <c r="G47" s="260"/>
    </row>
    <row r="48" spans="1:7" x14ac:dyDescent="0.2">
      <c r="A48" s="260"/>
      <c r="B48" s="260"/>
      <c r="C48" s="260"/>
      <c r="D48" s="260"/>
      <c r="E48" s="260"/>
      <c r="F48" s="260"/>
      <c r="G48" s="260"/>
    </row>
  </sheetData>
  <sheetProtection algorithmName="SHA-512" hashValue="KHB3lsSipDsAwuWNEEyEKeF25kPzvKHFx42KF/1Mh4JP8TqRPO11TR30c95jnXpCjb2dQ8uSWRbNPWfUJI1EVg==" saltValue="3yH1q1dZ0eIWPaZfb3qtnA==" spinCount="100000" sheet="1" objects="1" scenarios="1"/>
  <mergeCells count="50">
    <mergeCell ref="C13:G13"/>
    <mergeCell ref="A14:B14"/>
    <mergeCell ref="C14:G14"/>
    <mergeCell ref="A48:G48"/>
    <mergeCell ref="A11:B11"/>
    <mergeCell ref="C11:G11"/>
    <mergeCell ref="A12:B12"/>
    <mergeCell ref="C12:G12"/>
    <mergeCell ref="A13:B13"/>
    <mergeCell ref="A38:G38"/>
    <mergeCell ref="A39:G39"/>
    <mergeCell ref="A40:G40"/>
    <mergeCell ref="A45:G45"/>
    <mergeCell ref="A46:G46"/>
    <mergeCell ref="A47:G47"/>
    <mergeCell ref="A33:G33"/>
    <mergeCell ref="A35:G35"/>
    <mergeCell ref="A36:G36"/>
    <mergeCell ref="A37:G37"/>
    <mergeCell ref="A27:G27"/>
    <mergeCell ref="A28:G28"/>
    <mergeCell ref="A29:G29"/>
    <mergeCell ref="A30:G30"/>
    <mergeCell ref="A32:G32"/>
    <mergeCell ref="A22:G22"/>
    <mergeCell ref="A23:G23"/>
    <mergeCell ref="A24:G24"/>
    <mergeCell ref="A25:G25"/>
    <mergeCell ref="A34:G34"/>
    <mergeCell ref="A17:G17"/>
    <mergeCell ref="A18:G18"/>
    <mergeCell ref="A19:G19"/>
    <mergeCell ref="A20:G20"/>
    <mergeCell ref="A21:G21"/>
    <mergeCell ref="A10:G10"/>
    <mergeCell ref="A41:D41"/>
    <mergeCell ref="A43:F43"/>
    <mergeCell ref="A44:C44"/>
    <mergeCell ref="A1:G1"/>
    <mergeCell ref="A2:G2"/>
    <mergeCell ref="A3:G3"/>
    <mergeCell ref="A4:G4"/>
    <mergeCell ref="A5:G5"/>
    <mergeCell ref="A6:G6"/>
    <mergeCell ref="A7:G7"/>
    <mergeCell ref="A8:G8"/>
    <mergeCell ref="A9:G9"/>
    <mergeCell ref="A26:G26"/>
    <mergeCell ref="A15:G15"/>
    <mergeCell ref="A16:G16"/>
  </mergeCells>
  <pageMargins left="0.7" right="0.7" top="0.78740157499999996" bottom="0.78740157499999996" header="0.3" footer="0.3"/>
  <pageSetup paperSize="9" orientation="portrait"/>
  <headerFooter>
    <oddFooter>&amp;C&amp;8Beschluss der PSK vom 11.10.2022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O45"/>
  <sheetViews>
    <sheetView topLeftCell="A13" workbookViewId="0">
      <selection activeCell="H22" sqref="H22"/>
    </sheetView>
  </sheetViews>
  <sheetFormatPr baseColWidth="10" defaultRowHeight="14.25" x14ac:dyDescent="0.2"/>
  <cols>
    <col min="1" max="1" width="22" customWidth="1"/>
    <col min="5" max="5" width="12.875" customWidth="1"/>
    <col min="10" max="10" width="11" style="51" hidden="1" customWidth="1"/>
    <col min="11" max="11" width="14" style="51" hidden="1" customWidth="1"/>
    <col min="12" max="15" width="11" style="51" hidden="1" customWidth="1"/>
  </cols>
  <sheetData>
    <row r="1" spans="1:15" s="32" customFormat="1" ht="15" x14ac:dyDescent="0.25">
      <c r="A1" s="31" t="s">
        <v>22</v>
      </c>
      <c r="B1" s="32" t="s">
        <v>23</v>
      </c>
      <c r="C1" s="32" t="s">
        <v>21</v>
      </c>
      <c r="D1" s="32" t="s">
        <v>24</v>
      </c>
      <c r="E1" s="33" t="s">
        <v>25</v>
      </c>
      <c r="F1" s="32" t="s">
        <v>26</v>
      </c>
      <c r="G1" s="32" t="s">
        <v>38</v>
      </c>
      <c r="J1" s="120">
        <v>43784</v>
      </c>
      <c r="K1" s="63">
        <v>43787</v>
      </c>
      <c r="L1" s="70"/>
      <c r="M1" s="50"/>
      <c r="N1" s="50"/>
      <c r="O1" s="50"/>
    </row>
    <row r="2" spans="1:15" x14ac:dyDescent="0.2">
      <c r="A2" s="34" t="s">
        <v>27</v>
      </c>
      <c r="B2" s="35" t="s">
        <v>28</v>
      </c>
      <c r="C2" s="34">
        <v>30.42</v>
      </c>
      <c r="D2" s="34">
        <v>365</v>
      </c>
      <c r="E2" s="36">
        <v>1</v>
      </c>
      <c r="F2" s="34" t="s">
        <v>29</v>
      </c>
      <c r="G2" s="34" t="s">
        <v>37</v>
      </c>
      <c r="J2" s="52"/>
      <c r="L2" s="52"/>
    </row>
    <row r="3" spans="1:15" x14ac:dyDescent="0.2">
      <c r="A3" s="34" t="s">
        <v>2</v>
      </c>
      <c r="B3" s="34"/>
      <c r="C3" s="34">
        <v>26</v>
      </c>
      <c r="D3" s="34">
        <v>312</v>
      </c>
      <c r="E3" s="36">
        <v>0.99</v>
      </c>
      <c r="F3" s="34" t="s">
        <v>31</v>
      </c>
      <c r="G3" s="34"/>
      <c r="J3" s="51" t="s">
        <v>71</v>
      </c>
    </row>
    <row r="4" spans="1:15" x14ac:dyDescent="0.2">
      <c r="A4" s="34" t="s">
        <v>19</v>
      </c>
      <c r="C4" s="34">
        <v>20.83</v>
      </c>
      <c r="D4" s="34">
        <v>250</v>
      </c>
      <c r="E4" s="36">
        <v>0.98</v>
      </c>
      <c r="F4" s="34"/>
      <c r="G4" s="34"/>
      <c r="J4" s="51" t="s">
        <v>81</v>
      </c>
    </row>
    <row r="5" spans="1:15" x14ac:dyDescent="0.2">
      <c r="A5" s="34" t="s">
        <v>30</v>
      </c>
      <c r="C5" s="34"/>
      <c r="D5" s="34"/>
      <c r="E5" s="36">
        <v>0.97</v>
      </c>
    </row>
    <row r="6" spans="1:15" x14ac:dyDescent="0.2">
      <c r="A6" s="34" t="s">
        <v>69</v>
      </c>
      <c r="E6" s="36">
        <v>0.96</v>
      </c>
    </row>
    <row r="7" spans="1:15" x14ac:dyDescent="0.2">
      <c r="A7" s="34" t="s">
        <v>70</v>
      </c>
      <c r="E7" s="36">
        <v>0.95</v>
      </c>
    </row>
    <row r="8" spans="1:15" x14ac:dyDescent="0.2">
      <c r="A8" s="34"/>
      <c r="E8" s="36">
        <v>0.94</v>
      </c>
    </row>
    <row r="9" spans="1:15" x14ac:dyDescent="0.2">
      <c r="E9" s="36">
        <v>0.93</v>
      </c>
    </row>
    <row r="10" spans="1:15" x14ac:dyDescent="0.2">
      <c r="E10" s="36">
        <v>0.92</v>
      </c>
    </row>
    <row r="11" spans="1:15" x14ac:dyDescent="0.2">
      <c r="E11" s="36">
        <v>0.91</v>
      </c>
    </row>
    <row r="12" spans="1:15" x14ac:dyDescent="0.2">
      <c r="E12" s="36">
        <v>0.9</v>
      </c>
    </row>
    <row r="13" spans="1:15" x14ac:dyDescent="0.2">
      <c r="E13" s="36">
        <v>0.89</v>
      </c>
    </row>
    <row r="14" spans="1:15" x14ac:dyDescent="0.2">
      <c r="E14" s="36">
        <v>0.88</v>
      </c>
    </row>
    <row r="15" spans="1:15" x14ac:dyDescent="0.2">
      <c r="A15" s="27"/>
      <c r="E15" s="36">
        <v>0.87</v>
      </c>
    </row>
    <row r="16" spans="1:15" x14ac:dyDescent="0.2">
      <c r="A16" s="27"/>
      <c r="E16" s="36">
        <v>0.86</v>
      </c>
    </row>
    <row r="17" spans="1:15" x14ac:dyDescent="0.2">
      <c r="E17" s="36">
        <v>0.85</v>
      </c>
    </row>
    <row r="18" spans="1:15" x14ac:dyDescent="0.2">
      <c r="A18" s="30"/>
      <c r="E18" s="34"/>
    </row>
    <row r="19" spans="1:15" x14ac:dyDescent="0.2">
      <c r="A19" s="85"/>
    </row>
    <row r="21" spans="1:15" ht="42.75" x14ac:dyDescent="0.2">
      <c r="A21" s="67"/>
      <c r="B21" s="124" t="s">
        <v>84</v>
      </c>
      <c r="C21" s="124" t="s">
        <v>127</v>
      </c>
      <c r="D21" s="124" t="s">
        <v>85</v>
      </c>
      <c r="E21" s="124" t="s">
        <v>86</v>
      </c>
      <c r="F21" s="124" t="s">
        <v>87</v>
      </c>
      <c r="J21" s="56" t="s">
        <v>92</v>
      </c>
      <c r="K21" s="56"/>
      <c r="L21" s="56"/>
      <c r="M21" s="56"/>
      <c r="N21" s="56"/>
      <c r="O21" s="56"/>
    </row>
    <row r="22" spans="1:15" x14ac:dyDescent="0.2">
      <c r="A22" s="67" t="s">
        <v>82</v>
      </c>
      <c r="B22" s="67">
        <v>365</v>
      </c>
      <c r="C22" s="125">
        <v>365</v>
      </c>
      <c r="D22" s="72" t="str">
        <f>IF(AND('Allgemeine Angaben'!$D$6="vst",'Allgemeine Angaben'!$L$48=365),KAT!C22,"")</f>
        <v/>
      </c>
      <c r="E22" s="72" t="str">
        <f>IFERROR(ROUND(IF(D22="","",'Allgemeine Angaben'!$L$52/(KAT!D22*'Allgemeine Angaben'!$L$46*'Allgemeine Angaben'!$L$50%)),2),"")</f>
        <v/>
      </c>
      <c r="F22" s="84"/>
      <c r="G22" s="84" t="str">
        <f>IFERROR(D22*'Allgemeine Angaben'!$L$50%*'Allgemeine Angaben'!$L$46,"")</f>
        <v/>
      </c>
      <c r="J22" s="56" t="s">
        <v>89</v>
      </c>
      <c r="K22" s="56"/>
      <c r="L22" s="56"/>
      <c r="M22" s="56"/>
      <c r="N22" s="56"/>
      <c r="O22" s="56"/>
    </row>
    <row r="23" spans="1:15" s="84" customFormat="1" x14ac:dyDescent="0.2">
      <c r="A23" s="67" t="s">
        <v>70</v>
      </c>
      <c r="B23" s="67">
        <v>365</v>
      </c>
      <c r="C23" s="125">
        <v>365</v>
      </c>
      <c r="D23" s="72" t="str">
        <f>IF(AND('Allgemeine Angaben'!$D$6="kzp",'Allgemeine Angaben'!$L$48=365),KAT!C23,"")</f>
        <v/>
      </c>
      <c r="E23" s="72" t="str">
        <f>IFERROR(ROUND(IF(D23="","",'Allgemeine Angaben'!$L$52/(KAT!D23*'Allgemeine Angaben'!$L$46*'Allgemeine Angaben'!$L$50%)),2),"")</f>
        <v/>
      </c>
      <c r="J23" s="56" t="s">
        <v>90</v>
      </c>
      <c r="K23" s="56"/>
      <c r="L23" s="56"/>
      <c r="M23" s="56"/>
      <c r="N23" s="56"/>
      <c r="O23" s="56"/>
    </row>
    <row r="24" spans="1:15" s="84" customFormat="1" x14ac:dyDescent="0.2">
      <c r="A24" s="67" t="s">
        <v>83</v>
      </c>
      <c r="B24" s="67">
        <v>365</v>
      </c>
      <c r="C24" s="126">
        <v>365</v>
      </c>
      <c r="D24" s="72" t="str">
        <f>IF(AND('Allgemeine Angaben'!$D$6="tst",'Allgemeine Angaben'!$L$48=365),KAT!C24,"")</f>
        <v/>
      </c>
      <c r="E24" s="72" t="str">
        <f>IFERROR(ROUND(IF(D24="","",'Allgemeine Angaben'!$L$52/(KAT!D24*'Allgemeine Angaben'!$L$46*'Allgemeine Angaben'!$L$50%)),2),"")</f>
        <v/>
      </c>
      <c r="G24" s="84" t="str">
        <f>IFERROR(D24*'Allgemeine Angaben'!$L$50%*'Allgemeine Angaben'!$L$46,"")</f>
        <v/>
      </c>
      <c r="J24" s="56" t="s">
        <v>91</v>
      </c>
      <c r="K24" s="56"/>
      <c r="L24" s="56"/>
      <c r="M24" s="56"/>
      <c r="N24" s="56"/>
      <c r="O24" s="56"/>
    </row>
    <row r="25" spans="1:15" s="84" customFormat="1" ht="15" thickBot="1" x14ac:dyDescent="0.25">
      <c r="A25" s="67" t="s">
        <v>83</v>
      </c>
      <c r="B25" s="67">
        <v>312</v>
      </c>
      <c r="C25" s="126">
        <v>312</v>
      </c>
      <c r="D25" s="72" t="str">
        <f>IF(AND('Allgemeine Angaben'!$D$6="tst",'Allgemeine Angaben'!$L$48=312),KAT!C25,"")</f>
        <v/>
      </c>
      <c r="E25" s="72" t="str">
        <f>IFERROR(ROUND(IF(D25="","",'Allgemeine Angaben'!$L$52/(KAT!D25*'Allgemeine Angaben'!$L$46*'Allgemeine Angaben'!$L$50%)),2),"")</f>
        <v/>
      </c>
      <c r="G25" s="84" t="str">
        <f>IFERROR(D25*'Allgemeine Angaben'!$L$50%*'Allgemeine Angaben'!$L$46,"")</f>
        <v/>
      </c>
      <c r="J25" s="56" t="s">
        <v>93</v>
      </c>
      <c r="K25" s="56"/>
      <c r="L25" s="56"/>
      <c r="M25" s="56"/>
      <c r="N25" s="56"/>
      <c r="O25" s="56"/>
    </row>
    <row r="26" spans="1:15" s="84" customFormat="1" ht="15" thickBot="1" x14ac:dyDescent="0.25">
      <c r="A26" s="67" t="s">
        <v>83</v>
      </c>
      <c r="B26" s="67">
        <v>250</v>
      </c>
      <c r="C26" s="126">
        <v>250</v>
      </c>
      <c r="D26" s="72" t="str">
        <f>IF(AND('Allgemeine Angaben'!$D$6="tst",'Allgemeine Angaben'!$L$48=250),KAT!C26,"")</f>
        <v/>
      </c>
      <c r="E26" s="127" t="str">
        <f>IFERROR(ROUND(IF(D26="","",'Allgemeine Angaben'!$L$52/(KAT!D26*'Allgemeine Angaben'!$L$46*'Allgemeine Angaben'!$L$50%)),2),"")</f>
        <v/>
      </c>
      <c r="F26" s="123">
        <f>SUM(E22:E26)</f>
        <v>0</v>
      </c>
      <c r="G26" s="84" t="str">
        <f>IFERROR(D26*'Allgemeine Angaben'!$L$50%*'Allgemeine Angaben'!$L$46,"")</f>
        <v/>
      </c>
      <c r="J26" s="56" t="s">
        <v>56</v>
      </c>
      <c r="K26" s="128" t="s">
        <v>57</v>
      </c>
      <c r="L26" s="128"/>
      <c r="M26" s="128"/>
      <c r="N26" s="56"/>
      <c r="O26" s="56"/>
    </row>
    <row r="27" spans="1:15" s="84" customFormat="1" x14ac:dyDescent="0.2">
      <c r="J27" s="56"/>
      <c r="K27" s="265" t="s">
        <v>65</v>
      </c>
      <c r="L27" s="265"/>
      <c r="M27" s="265"/>
      <c r="N27" s="265"/>
      <c r="O27" s="265"/>
    </row>
    <row r="28" spans="1:15" x14ac:dyDescent="0.2">
      <c r="J28" s="56"/>
      <c r="K28" s="56"/>
      <c r="L28" s="56"/>
      <c r="M28" s="56"/>
      <c r="N28" s="56"/>
      <c r="O28" s="56"/>
    </row>
    <row r="29" spans="1:15" x14ac:dyDescent="0.2">
      <c r="B29" s="84"/>
      <c r="C29" s="84"/>
      <c r="D29" s="84"/>
      <c r="E29" s="84"/>
      <c r="F29" s="84"/>
      <c r="G29" s="84"/>
      <c r="H29" s="84"/>
      <c r="I29" s="84"/>
      <c r="J29" s="56" t="s">
        <v>58</v>
      </c>
      <c r="K29" s="56"/>
      <c r="L29" s="56"/>
      <c r="M29" s="56"/>
      <c r="N29" s="56"/>
      <c r="O29" s="56"/>
    </row>
    <row r="30" spans="1:15" x14ac:dyDescent="0.2">
      <c r="A30" s="84"/>
      <c r="B30" s="84"/>
      <c r="C30" s="84"/>
      <c r="D30" s="84"/>
      <c r="E30" s="84"/>
      <c r="F30" s="84"/>
      <c r="G30" s="84"/>
      <c r="H30" s="122"/>
      <c r="I30" s="84"/>
      <c r="J30" s="56"/>
      <c r="K30" s="56"/>
      <c r="L30" s="56"/>
      <c r="M30" s="56"/>
      <c r="N30" s="56"/>
      <c r="O30" s="56"/>
    </row>
    <row r="31" spans="1:15" x14ac:dyDescent="0.2">
      <c r="A31" s="84"/>
      <c r="B31" s="62"/>
      <c r="C31" s="62"/>
      <c r="D31" s="62"/>
      <c r="E31" s="62"/>
      <c r="F31" s="62"/>
      <c r="G31" s="84"/>
      <c r="H31" s="84"/>
      <c r="I31" s="84"/>
      <c r="J31" s="56" t="s">
        <v>59</v>
      </c>
      <c r="K31" s="128" t="s">
        <v>57</v>
      </c>
      <c r="L31" s="128"/>
      <c r="M31" s="128"/>
      <c r="N31" s="56"/>
      <c r="O31" s="56"/>
    </row>
    <row r="32" spans="1:15" x14ac:dyDescent="0.2">
      <c r="A32" s="84"/>
      <c r="B32" s="117"/>
      <c r="C32" s="117"/>
      <c r="D32" s="117"/>
      <c r="E32" s="117"/>
      <c r="F32" s="117"/>
      <c r="G32" s="84"/>
      <c r="H32" s="84"/>
      <c r="I32" s="84"/>
      <c r="J32" s="56" t="s">
        <v>60</v>
      </c>
      <c r="K32" s="265" t="s">
        <v>65</v>
      </c>
      <c r="L32" s="265"/>
      <c r="M32" s="265"/>
      <c r="N32" s="265"/>
      <c r="O32" s="265"/>
    </row>
    <row r="33" spans="1:15" x14ac:dyDescent="0.2">
      <c r="A33" s="84"/>
      <c r="B33" s="62"/>
      <c r="C33" s="62"/>
      <c r="D33" s="62"/>
      <c r="E33" s="62"/>
      <c r="F33" s="62"/>
      <c r="G33" s="84"/>
      <c r="H33" s="84"/>
      <c r="I33" s="84"/>
      <c r="J33" s="56"/>
      <c r="K33" s="56"/>
      <c r="L33" s="56"/>
      <c r="M33" s="56"/>
      <c r="N33" s="56"/>
      <c r="O33" s="56"/>
    </row>
    <row r="34" spans="1:15" x14ac:dyDescent="0.2">
      <c r="A34" s="84"/>
      <c r="B34" s="62"/>
      <c r="C34" s="62"/>
      <c r="D34" s="62"/>
      <c r="E34" s="62"/>
      <c r="F34" s="62"/>
      <c r="G34" s="84"/>
      <c r="H34" s="84"/>
      <c r="I34" s="84"/>
      <c r="J34" s="56" t="s">
        <v>59</v>
      </c>
      <c r="K34" s="128" t="s">
        <v>57</v>
      </c>
      <c r="L34" s="128"/>
      <c r="M34" s="128"/>
      <c r="N34" s="56"/>
      <c r="O34" s="56"/>
    </row>
    <row r="35" spans="1:15" x14ac:dyDescent="0.2">
      <c r="A35" s="84"/>
      <c r="B35" s="62"/>
      <c r="C35" s="62"/>
      <c r="D35" s="62"/>
      <c r="E35" s="62"/>
      <c r="F35" s="62"/>
      <c r="G35" s="84"/>
      <c r="H35" s="84"/>
      <c r="I35" s="84"/>
      <c r="J35" s="56" t="s">
        <v>61</v>
      </c>
      <c r="K35" s="265" t="s">
        <v>63</v>
      </c>
      <c r="L35" s="265"/>
      <c r="M35" s="265"/>
      <c r="N35" s="265"/>
      <c r="O35" s="265"/>
    </row>
    <row r="36" spans="1:15" x14ac:dyDescent="0.2">
      <c r="A36" s="84"/>
      <c r="B36" s="62"/>
      <c r="C36" s="62"/>
      <c r="D36" s="62"/>
      <c r="E36" s="62"/>
      <c r="F36" s="62"/>
      <c r="G36" s="84"/>
      <c r="H36" s="84"/>
      <c r="I36" s="84"/>
      <c r="J36" s="56"/>
      <c r="K36" s="56"/>
      <c r="L36" s="56"/>
      <c r="M36" s="56"/>
      <c r="N36" s="56"/>
      <c r="O36" s="56"/>
    </row>
    <row r="37" spans="1:15" x14ac:dyDescent="0.2">
      <c r="A37" s="84"/>
      <c r="B37" s="263"/>
      <c r="C37" s="263"/>
      <c r="D37" s="263"/>
      <c r="E37" s="263"/>
      <c r="F37" s="263"/>
      <c r="G37" s="84"/>
      <c r="H37" s="84"/>
      <c r="I37" s="84"/>
      <c r="J37" s="56" t="s">
        <v>59</v>
      </c>
      <c r="K37" s="128" t="s">
        <v>57</v>
      </c>
      <c r="L37" s="128"/>
      <c r="M37" s="128"/>
      <c r="N37" s="56"/>
      <c r="O37" s="56"/>
    </row>
    <row r="38" spans="1:15" x14ac:dyDescent="0.2">
      <c r="A38" s="84"/>
      <c r="B38" s="62"/>
      <c r="C38" s="62"/>
      <c r="D38" s="62"/>
      <c r="E38" s="62"/>
      <c r="F38" s="62"/>
      <c r="G38" s="84"/>
      <c r="H38" s="84"/>
      <c r="I38" s="84"/>
      <c r="J38" s="56" t="s">
        <v>62</v>
      </c>
      <c r="K38" s="265" t="s">
        <v>66</v>
      </c>
      <c r="L38" s="265"/>
      <c r="M38" s="265"/>
      <c r="N38" s="265"/>
      <c r="O38" s="265"/>
    </row>
    <row r="39" spans="1:15" x14ac:dyDescent="0.2">
      <c r="A39" s="84"/>
      <c r="B39" s="62"/>
      <c r="C39" s="62"/>
      <c r="D39" s="62"/>
      <c r="E39" s="62"/>
      <c r="F39" s="62"/>
      <c r="G39" s="84"/>
      <c r="H39" s="84"/>
      <c r="I39" s="84"/>
      <c r="J39" s="108"/>
      <c r="K39" s="108"/>
      <c r="L39" s="108"/>
      <c r="M39" s="108"/>
      <c r="N39" s="108"/>
      <c r="O39" s="108"/>
    </row>
    <row r="40" spans="1:15" x14ac:dyDescent="0.2">
      <c r="A40" s="84"/>
      <c r="B40" s="263"/>
      <c r="C40" s="263"/>
      <c r="D40" s="263"/>
      <c r="E40" s="263"/>
      <c r="F40" s="263"/>
      <c r="G40" s="84"/>
      <c r="H40" s="84"/>
      <c r="I40" s="84"/>
      <c r="J40" s="56" t="s">
        <v>98</v>
      </c>
      <c r="K40" s="108"/>
      <c r="L40" s="108"/>
      <c r="M40" s="108"/>
      <c r="N40" s="108"/>
      <c r="O40" s="108"/>
    </row>
    <row r="41" spans="1:15" x14ac:dyDescent="0.2">
      <c r="A41" s="84"/>
      <c r="B41" s="62"/>
      <c r="C41" s="62"/>
      <c r="D41" s="62"/>
      <c r="E41" s="62"/>
      <c r="F41" s="62"/>
      <c r="G41" s="84"/>
      <c r="H41" s="84"/>
      <c r="I41" s="84"/>
      <c r="J41" s="108"/>
      <c r="K41" s="108"/>
      <c r="L41" s="108"/>
      <c r="M41" s="108"/>
      <c r="N41" s="108"/>
      <c r="O41" s="108"/>
    </row>
    <row r="42" spans="1:15" x14ac:dyDescent="0.2">
      <c r="A42" s="84"/>
      <c r="B42" s="62"/>
      <c r="C42" s="62"/>
      <c r="D42" s="62"/>
      <c r="E42" s="62"/>
      <c r="F42" s="62"/>
      <c r="G42" s="84"/>
      <c r="H42" s="84"/>
      <c r="I42" s="84"/>
      <c r="J42" s="108"/>
      <c r="K42" s="108"/>
      <c r="L42" s="108"/>
      <c r="M42" s="108"/>
      <c r="N42" s="108"/>
      <c r="O42" s="108"/>
    </row>
    <row r="43" spans="1:15" x14ac:dyDescent="0.2">
      <c r="A43" s="84"/>
      <c r="B43" s="264"/>
      <c r="C43" s="264"/>
      <c r="D43" s="264"/>
      <c r="E43" s="264"/>
      <c r="F43" s="264"/>
      <c r="G43" s="84"/>
      <c r="H43" s="84"/>
      <c r="I43" s="84"/>
      <c r="J43" s="108"/>
      <c r="K43" s="108"/>
      <c r="L43" s="108"/>
      <c r="M43" s="108"/>
      <c r="N43" s="108"/>
      <c r="O43" s="108"/>
    </row>
    <row r="44" spans="1:15" x14ac:dyDescent="0.2">
      <c r="A44" s="84"/>
      <c r="B44" s="84"/>
      <c r="C44" s="84"/>
      <c r="D44" s="84"/>
      <c r="E44" s="84"/>
      <c r="F44" s="84"/>
      <c r="G44" s="84"/>
      <c r="H44" s="84"/>
      <c r="I44" s="84"/>
      <c r="J44" s="108"/>
      <c r="K44" s="108"/>
      <c r="L44" s="108"/>
      <c r="M44" s="108"/>
      <c r="N44" s="108"/>
      <c r="O44" s="108"/>
    </row>
    <row r="45" spans="1:15" x14ac:dyDescent="0.2">
      <c r="J45" s="108"/>
      <c r="K45" s="108"/>
      <c r="L45" s="108"/>
      <c r="M45" s="108"/>
      <c r="N45" s="108"/>
      <c r="O45" s="108"/>
    </row>
  </sheetData>
  <sheetProtection algorithmName="SHA-512" hashValue="419ctUjzruVZW2BY4CD4cgy8PPjozmYOdGiRA8baWKC3tksA19mMrvj+DOpi1XH/QCdrGMalzXcYGgzJ9cCVAg==" saltValue="0agrhdK7NoJyvTL+4JqKqg==" spinCount="100000" sheet="1" objects="1" scenarios="1"/>
  <mergeCells count="7">
    <mergeCell ref="B37:F37"/>
    <mergeCell ref="B40:F40"/>
    <mergeCell ref="B43:F43"/>
    <mergeCell ref="K27:O27"/>
    <mergeCell ref="K32:O32"/>
    <mergeCell ref="K35:O35"/>
    <mergeCell ref="K38:O38"/>
  </mergeCells>
  <pageMargins left="0.7" right="0.7" top="0.78740157499999996" bottom="0.78740157499999996"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Allgemeine Angaben</vt:lpstr>
      <vt:lpstr>Vereinbarung</vt:lpstr>
      <vt:lpstr>Erläuterungen</vt:lpstr>
      <vt:lpstr>KAT</vt:lpstr>
      <vt:lpstr>'Allgemeine Angaben'!Druckbereich</vt:lpstr>
      <vt:lpstr>Vereinbarung!Druckbereich</vt:lpstr>
      <vt:lpstr>Vereinbarung!gehe_weiter_zu_Forderung</vt:lpstr>
      <vt:lpstr>gehe_weiter_zu_Vereinbarung</vt:lpstr>
      <vt:lpstr>Erläuterungen!OLE_LINK1</vt:lpstr>
    </vt:vector>
  </TitlesOfParts>
  <Company>AOK PLUS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AOK PLUS I Antrag Pflegeberufegesetz stationäre Einrichtungen I AOK-Gesundheitspartnerportal</dc:title>
  <dc:subject>Pflege</dc:subject>
  <dc:creator>AOK PLUS - Die Gesundheitskasse für Sachsen und Thüringen</dc:creator>
  <cp:lastModifiedBy>Frank, Tina</cp:lastModifiedBy>
  <cp:lastPrinted>2019-12-18T06:08:11Z</cp:lastPrinted>
  <dcterms:created xsi:type="dcterms:W3CDTF">2012-08-21T12:23:19Z</dcterms:created>
  <dcterms:modified xsi:type="dcterms:W3CDTF">2022-10-18T09:55:27Z</dcterms:modified>
</cp:coreProperties>
</file>